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o de la Deuda Publica" sheetId="1" r:id="rId1"/>
  </sheets>
  <definedNames>
    <definedName name="_xlnm.Print_Area" localSheetId="0">'Estado de la Deuda Publica'!$B$1:$N$54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D25" i="1"/>
  <c r="F29" i="1"/>
  <c r="F30" i="1"/>
  <c r="F31" i="1"/>
  <c r="F32" i="1"/>
  <c r="F33" i="1"/>
  <c r="F34" i="1"/>
  <c r="F25" i="1" l="1"/>
  <c r="H41" i="1"/>
  <c r="E41" i="1"/>
  <c r="D41" i="1"/>
  <c r="J40" i="1"/>
  <c r="J39" i="1"/>
  <c r="G25" i="1" l="1"/>
  <c r="F41" i="1"/>
  <c r="L38" i="1"/>
  <c r="D54" i="1"/>
  <c r="F53" i="1"/>
  <c r="E54" i="1"/>
  <c r="K39" i="1" l="1"/>
  <c r="L37" i="1"/>
  <c r="F52" i="1"/>
  <c r="F51" i="1" l="1"/>
  <c r="L36" i="1"/>
  <c r="L35" i="1" l="1"/>
  <c r="F50" i="1" l="1"/>
  <c r="L34" i="1" l="1"/>
  <c r="F49" i="1"/>
  <c r="L33" i="1" l="1"/>
  <c r="F48" i="1"/>
  <c r="L32" i="1" l="1"/>
  <c r="F47" i="1" l="1"/>
  <c r="L31" i="1" l="1"/>
  <c r="F46" i="1" l="1"/>
  <c r="L30" i="1" l="1"/>
  <c r="L39" i="1" s="1"/>
  <c r="F45" i="1"/>
  <c r="F54" i="1" s="1"/>
  <c r="L53" i="1" l="1"/>
  <c r="F68" i="1"/>
  <c r="L52" i="1" l="1"/>
  <c r="N91" i="1" l="1"/>
  <c r="F62" i="1" l="1"/>
  <c r="L72" i="1" l="1"/>
  <c r="L71" i="1"/>
  <c r="F87" i="1"/>
  <c r="K54" i="1"/>
  <c r="J54" i="1"/>
  <c r="E69" i="1"/>
  <c r="D69" i="1"/>
  <c r="F67" i="1"/>
  <c r="L51" i="1"/>
  <c r="F66" i="1"/>
  <c r="L50" i="1"/>
  <c r="F65" i="1"/>
  <c r="L49" i="1"/>
  <c r="F64" i="1"/>
  <c r="L48" i="1"/>
  <c r="F63" i="1"/>
  <c r="L47" i="1"/>
  <c r="L46" i="1"/>
  <c r="F61" i="1"/>
  <c r="L45" i="1"/>
  <c r="F60" i="1"/>
  <c r="L44" i="1"/>
  <c r="F59" i="1"/>
  <c r="L43" i="1"/>
  <c r="F58" i="1"/>
  <c r="M42" i="1"/>
  <c r="G29" i="1" s="1"/>
  <c r="G30" i="1" s="1"/>
  <c r="G31" i="1" s="1"/>
  <c r="G32" i="1" s="1"/>
  <c r="G33" i="1" s="1"/>
  <c r="G34" i="1" s="1"/>
  <c r="L42" i="1"/>
  <c r="F57" i="1"/>
  <c r="M43" i="1" l="1"/>
  <c r="M44" i="1" s="1"/>
  <c r="M45" i="1" s="1"/>
  <c r="M46" i="1" s="1"/>
  <c r="M47" i="1" s="1"/>
  <c r="M48" i="1" s="1"/>
  <c r="M49" i="1" s="1"/>
  <c r="M50" i="1" s="1"/>
  <c r="L54" i="1"/>
  <c r="F69" i="1"/>
  <c r="F86" i="1"/>
  <c r="F85" i="1"/>
  <c r="F84" i="1"/>
  <c r="L70" i="1"/>
  <c r="L69" i="1"/>
  <c r="K94" i="1" l="1"/>
  <c r="J94" i="1"/>
  <c r="E109" i="1"/>
  <c r="D109" i="1"/>
  <c r="F108" i="1"/>
  <c r="G107" i="1"/>
  <c r="G108" i="1" s="1"/>
  <c r="M92" i="1"/>
  <c r="L91" i="1"/>
  <c r="L92" i="1"/>
  <c r="F107" i="1"/>
  <c r="L93" i="1"/>
  <c r="F106" i="1"/>
  <c r="K88" i="1"/>
  <c r="E103" i="1"/>
  <c r="D103" i="1"/>
  <c r="L87" i="1"/>
  <c r="F102" i="1"/>
  <c r="L86" i="1"/>
  <c r="G101" i="1"/>
  <c r="G102" i="1" s="1"/>
  <c r="F101" i="1"/>
  <c r="L85" i="1"/>
  <c r="F100" i="1"/>
  <c r="L84" i="1"/>
  <c r="F99" i="1"/>
  <c r="L83" i="1"/>
  <c r="F98" i="1"/>
  <c r="L82" i="1"/>
  <c r="F97" i="1"/>
  <c r="L81" i="1"/>
  <c r="F96" i="1"/>
  <c r="L80" i="1"/>
  <c r="F95" i="1"/>
  <c r="L79" i="1"/>
  <c r="F94" i="1"/>
  <c r="L78" i="1"/>
  <c r="F93" i="1"/>
  <c r="M77" i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J77" i="1"/>
  <c r="L77" i="1" s="1"/>
  <c r="F92" i="1"/>
  <c r="J76" i="1"/>
  <c r="L76" i="1" s="1"/>
  <c r="G91" i="1"/>
  <c r="G92" i="1" s="1"/>
  <c r="G93" i="1" s="1"/>
  <c r="G94" i="1" s="1"/>
  <c r="G95" i="1" s="1"/>
  <c r="G96" i="1" s="1"/>
  <c r="G97" i="1" s="1"/>
  <c r="G98" i="1" s="1"/>
  <c r="G99" i="1" s="1"/>
  <c r="F91" i="1"/>
  <c r="K73" i="1"/>
  <c r="J73" i="1"/>
  <c r="E88" i="1"/>
  <c r="D88" i="1"/>
  <c r="G41" i="1" l="1"/>
  <c r="D112" i="1"/>
  <c r="E112" i="1"/>
  <c r="K97" i="1"/>
  <c r="J88" i="1"/>
  <c r="L68" i="1"/>
  <c r="F112" i="1" l="1"/>
  <c r="J97" i="1"/>
  <c r="L97" i="1" s="1"/>
  <c r="L67" i="1"/>
  <c r="F83" i="1" l="1"/>
  <c r="F82" i="1" l="1"/>
  <c r="L66" i="1" l="1"/>
  <c r="F81" i="1" l="1"/>
  <c r="L65" i="1" l="1"/>
  <c r="F80" i="1" l="1"/>
  <c r="L64" i="1" l="1"/>
  <c r="L63" i="1"/>
  <c r="M61" i="1"/>
  <c r="G76" i="1"/>
  <c r="F79" i="1"/>
  <c r="G77" i="1" l="1"/>
  <c r="G78" i="1" s="1"/>
  <c r="G79" i="1" s="1"/>
  <c r="G80" i="1" s="1"/>
  <c r="G81" i="1" s="1"/>
  <c r="F78" i="1" l="1"/>
  <c r="L62" i="1" l="1"/>
  <c r="L61" i="1"/>
  <c r="F77" i="1" l="1"/>
  <c r="F76" i="1" l="1"/>
  <c r="M62" i="1"/>
  <c r="M63" i="1" s="1"/>
  <c r="M64" i="1" s="1"/>
  <c r="M65" i="1" s="1"/>
  <c r="M66" i="1" s="1"/>
  <c r="M67" i="1" l="1"/>
  <c r="M68" i="1" s="1"/>
  <c r="M69" i="1" s="1"/>
  <c r="M70" i="1" s="1"/>
  <c r="G82" i="1"/>
  <c r="G83" i="1" s="1"/>
  <c r="M71" i="1" l="1"/>
  <c r="M72" i="1" s="1"/>
  <c r="G84" i="1"/>
  <c r="G85" i="1" s="1"/>
  <c r="G86" i="1" s="1"/>
  <c r="G87" i="1" l="1"/>
  <c r="G55" i="1" s="1"/>
  <c r="G57" i="1" l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45" i="1" s="1"/>
  <c r="G46" i="1" s="1"/>
  <c r="G47" i="1" s="1"/>
  <c r="G48" i="1" s="1"/>
  <c r="G49" i="1" s="1"/>
  <c r="G50" i="1" l="1"/>
  <c r="G51" i="1" s="1"/>
  <c r="M51" i="1"/>
  <c r="M52" i="1" s="1"/>
  <c r="M53" i="1" s="1"/>
  <c r="M30" i="1" s="1"/>
  <c r="M31" i="1" s="1"/>
  <c r="M32" i="1" s="1"/>
  <c r="M33" i="1" s="1"/>
  <c r="M34" i="1" s="1"/>
  <c r="M35" i="1" s="1"/>
  <c r="M36" i="1" s="1"/>
  <c r="M37" i="1" s="1"/>
  <c r="M38" i="1" s="1"/>
  <c r="G52" i="1" l="1"/>
  <c r="G53" i="1" l="1"/>
</calcChain>
</file>

<file path=xl/sharedStrings.xml><?xml version="1.0" encoding="utf-8"?>
<sst xmlns="http://schemas.openxmlformats.org/spreadsheetml/2006/main" count="235" uniqueCount="46">
  <si>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</si>
  <si>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</si>
  <si>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</si>
  <si>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</si>
  <si>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</si>
  <si>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</si>
  <si>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</si>
  <si>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</si>
  <si>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</si>
  <si>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</si>
  <si>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</si>
  <si>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</si>
  <si>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</si>
  <si>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</si>
  <si>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</si>
  <si>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</si>
  <si>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</si>
  <si>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</si>
  <si>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</si>
  <si>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</si>
  <si>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</si>
  <si>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</si>
  <si>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</si>
  <si>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</si>
  <si>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</si>
  <si>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</si>
  <si>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</si>
  <si>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</si>
  <si>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</si>
  <si>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</si>
  <si>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</si>
  <si>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</si>
  <si>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</si>
  <si>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</si>
  <si>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</si>
  <si>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</si>
  <si>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</si>
  <si>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</si>
  <si>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</si>
  <si>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</si>
  <si>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</si>
  <si>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</si>
  <si>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</si>
  <si>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</si>
  <si>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LA INFORMACIÓN SE ENCUENTRA EN PROCESO DE ACTUALIZACIÓN, YA QUE LA INSTITUCIÓN BANCARIA AUN NO PROPORCIONA LA FACTURA CORRESPONDIENTE (OFICIO)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</si>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</sst>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/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44" fontId="11" fillId="0" borderId="0" xfId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Border="1"/>
    <xf numFmtId="44" fontId="11" fillId="0" borderId="3" xfId="1" applyFont="1" applyFill="1" applyBorder="1"/>
    <xf numFmtId="44" fontId="11" fillId="0" borderId="3" xfId="0" applyNumberFormat="1" applyFont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44" fontId="11" fillId="0" borderId="3" xfId="1" applyFont="1" applyBorder="1"/>
    <xf numFmtId="2" fontId="11" fillId="0" borderId="3" xfId="0" applyNumberFormat="1" applyFont="1" applyBorder="1"/>
    <xf numFmtId="0" fontId="0" fillId="0" borderId="3" xfId="0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/>
    <xf numFmtId="44" fontId="7" fillId="0" borderId="0" xfId="1" applyFont="1" applyFill="1"/>
    <xf numFmtId="0" fontId="8" fillId="0" borderId="3" xfId="0" applyFont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vertical="top"/>
    </xf>
    <xf numFmtId="44" fontId="12" fillId="0" borderId="5" xfId="2" applyNumberFormat="1" applyFont="1" applyFill="1" applyBorder="1" applyAlignment="1">
      <alignment horizontal="center" wrapText="1"/>
    </xf>
    <xf numFmtId="44" fontId="12" fillId="0" borderId="7" xfId="2" applyNumberFormat="1" applyFont="1" applyFill="1" applyBorder="1" applyAlignment="1">
      <alignment horizontal="center" wrapText="1"/>
    </xf>
    <xf numFmtId="44" fontId="12" fillId="0" borderId="6" xfId="2" applyNumberFormat="1" applyFont="1" applyFill="1" applyBorder="1" applyAlignment="1">
      <alignment horizontal="center" wrapText="1"/>
    </xf>
    <xf numFmtId="44" fontId="12" fillId="0" borderId="9" xfId="2" applyNumberFormat="1" applyFont="1" applyFill="1" applyBorder="1" applyAlignment="1">
      <alignment horizontal="center" vertical="center" wrapText="1"/>
    </xf>
    <xf numFmtId="44" fontId="12" fillId="0" borderId="8" xfId="2" applyNumberFormat="1" applyFont="1" applyFill="1" applyBorder="1" applyAlignment="1">
      <alignment horizontal="center" vertical="center" wrapText="1"/>
    </xf>
    <xf numFmtId="44" fontId="12" fillId="0" borderId="10" xfId="2" applyNumberFormat="1" applyFont="1" applyFill="1" applyBorder="1" applyAlignment="1">
      <alignment horizontal="center" vertical="center" wrapText="1"/>
    </xf>
    <xf numFmtId="44" fontId="12" fillId="0" borderId="11" xfId="2" applyNumberFormat="1" applyFont="1" applyFill="1" applyBorder="1" applyAlignment="1">
      <alignment horizontal="center" vertical="center" wrapText="1"/>
    </xf>
    <xf numFmtId="44" fontId="12" fillId="0" borderId="4" xfId="2" applyNumberFormat="1" applyFont="1" applyFill="1" applyBorder="1" applyAlignment="1">
      <alignment horizontal="center" vertical="center" wrapText="1"/>
    </xf>
    <xf numFmtId="44" fontId="12" fillId="0" borderId="1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salto.gob.mx/portal-api/public/transparencia/docs/1707503784918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elsalto.gob.mx/portal-api/public/transparencia/docs/1709837388984.pdf" TargetMode="External"/><Relationship Id="rId1" Type="http://schemas.openxmlformats.org/officeDocument/2006/relationships/hyperlink" Target="https://elsalto.gob.mx/portal-api/public/transparencia/docs/155846545477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lsalto.gob.mx/portal-api/public/transparencia/docs/1713812829362.pdf" TargetMode="External"/><Relationship Id="rId4" Type="http://schemas.openxmlformats.org/officeDocument/2006/relationships/hyperlink" Target="https://elsalto.gob.mx/portal-api/public/transparencia/docs/17098373889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9"/>
  <sheetViews>
    <sheetView tabSelected="1" topLeftCell="B1" workbookViewId="0">
      <selection activeCell="J13" sqref="J13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87"/>
      <c r="B1" s="89" t="s">
        <v>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6"/>
      <c r="P1" s="16"/>
      <c r="Q1" s="16"/>
      <c r="R1" s="16"/>
      <c r="S1" s="16"/>
      <c r="T1" s="16"/>
      <c r="U1" s="16"/>
      <c r="V1" s="16"/>
    </row>
    <row r="2" spans="1:22" ht="44.25" customHeight="1" x14ac:dyDescent="0.25">
      <c r="A2" s="87"/>
      <c r="B2" s="89" t="s">
        <v>43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16"/>
      <c r="P2" s="16"/>
      <c r="Q2" s="16"/>
      <c r="R2" s="16"/>
      <c r="S2" s="16"/>
      <c r="T2" s="16"/>
      <c r="U2" s="16"/>
      <c r="V2" s="16"/>
    </row>
    <row r="3" spans="1:22" ht="44.25" customHeight="1" x14ac:dyDescent="0.25">
      <c r="A3" s="87"/>
      <c r="B3" s="88" t="s">
        <v>45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6"/>
      <c r="P3" s="16"/>
      <c r="Q3" s="16"/>
      <c r="R3" s="16"/>
      <c r="S3" s="16"/>
      <c r="T3" s="16"/>
      <c r="U3" s="16"/>
      <c r="V3" s="16"/>
    </row>
    <row r="4" spans="1:22" ht="15" customHeight="1" x14ac:dyDescent="0.4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17"/>
    </row>
    <row r="5" spans="1:22" s="29" customFormat="1" ht="60" customHeight="1" x14ac:dyDescent="0.25">
      <c r="A5" s="18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38</v>
      </c>
      <c r="G5" s="15" t="s">
        <v>39</v>
      </c>
      <c r="H5" s="15" t="s">
        <v>34</v>
      </c>
      <c r="I5" s="15" t="s">
        <v>35</v>
      </c>
      <c r="J5" s="15" t="s">
        <v>33</v>
      </c>
      <c r="K5" s="15" t="s">
        <v>40</v>
      </c>
      <c r="L5" s="15" t="s">
        <v>41</v>
      </c>
      <c r="M5" s="15" t="s">
        <v>36</v>
      </c>
      <c r="N5" s="15" t="s">
        <v>37</v>
      </c>
      <c r="O5" s="28"/>
      <c r="P5" s="28"/>
      <c r="Q5" s="28"/>
      <c r="R5" s="28"/>
      <c r="S5" s="28"/>
      <c r="T5" s="28"/>
    </row>
    <row r="6" spans="1:22" s="1" customFormat="1" ht="69" x14ac:dyDescent="0.25">
      <c r="B6" s="20" t="s">
        <v>1</v>
      </c>
      <c r="C6" s="21">
        <v>41759</v>
      </c>
      <c r="D6" s="22">
        <v>60000000</v>
      </c>
      <c r="E6" s="23">
        <v>253164.56</v>
      </c>
      <c r="F6" s="22" t="s">
        <v>0</v>
      </c>
      <c r="G6" s="22">
        <v>32405062.959999908</v>
      </c>
      <c r="H6" s="22" t="s">
        <v>26</v>
      </c>
      <c r="I6" s="24">
        <v>10.773899999999999</v>
      </c>
      <c r="J6" s="25">
        <v>49094</v>
      </c>
      <c r="K6" s="26" t="s">
        <v>27</v>
      </c>
      <c r="L6" s="27" t="s">
        <v>3</v>
      </c>
      <c r="M6" s="22" t="s">
        <v>2</v>
      </c>
      <c r="N6" s="19">
        <v>0.752</v>
      </c>
      <c r="O6" s="13"/>
    </row>
    <row r="7" spans="1:22" s="1" customFormat="1" ht="17.25" customHeight="1" x14ac:dyDescent="0.25">
      <c r="B7" s="81" t="s">
        <v>44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  <c r="O7" s="13"/>
    </row>
    <row r="8" spans="1:22" s="1" customFormat="1" ht="15.75" x14ac:dyDescent="0.25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  <c r="O8" s="13"/>
    </row>
    <row r="9" spans="1:22" s="1" customFormat="1" ht="15.75" x14ac:dyDescent="0.25">
      <c r="C9" s="11"/>
      <c r="D9" s="11"/>
      <c r="E9" s="12"/>
      <c r="F9" s="13"/>
      <c r="G9" s="13"/>
      <c r="H9" s="13"/>
      <c r="I9" s="13"/>
      <c r="J9" s="13"/>
      <c r="K9" s="13"/>
      <c r="L9" s="14"/>
      <c r="M9" s="13"/>
      <c r="N9" s="13"/>
      <c r="O9" s="13"/>
    </row>
    <row r="10" spans="1:22" s="1" customFormat="1" ht="15.75" x14ac:dyDescent="0.25">
      <c r="C10" s="11"/>
      <c r="D10" s="11"/>
      <c r="E10" s="12"/>
      <c r="F10" s="13"/>
      <c r="G10" s="13"/>
      <c r="H10" s="13"/>
      <c r="I10" s="13"/>
      <c r="J10" s="13"/>
      <c r="K10" s="13"/>
      <c r="L10" s="14"/>
      <c r="M10" s="13"/>
      <c r="N10" s="13"/>
      <c r="O10" s="13"/>
    </row>
    <row r="11" spans="1:22" s="1" customFormat="1" ht="18" x14ac:dyDescent="0.25">
      <c r="C11" s="46" t="s">
        <v>1</v>
      </c>
      <c r="D11" s="52"/>
      <c r="E11" s="52"/>
      <c r="F11" s="52"/>
      <c r="G11" s="53"/>
      <c r="H11" s="52"/>
      <c r="I11" s="13"/>
      <c r="J11" s="13"/>
      <c r="K11" s="13"/>
      <c r="L11" s="14"/>
      <c r="M11" s="13"/>
      <c r="N11" s="13"/>
      <c r="O11" s="13"/>
    </row>
    <row r="12" spans="1:22" s="1" customFormat="1" ht="18" x14ac:dyDescent="0.25">
      <c r="C12" s="49">
        <v>2023</v>
      </c>
      <c r="D12" s="45" t="s">
        <v>10</v>
      </c>
      <c r="E12" s="51" t="s">
        <v>11</v>
      </c>
      <c r="F12" s="45" t="s">
        <v>12</v>
      </c>
      <c r="G12" s="45" t="s">
        <v>13</v>
      </c>
      <c r="H12" s="45" t="s">
        <v>6</v>
      </c>
      <c r="I12" s="13"/>
      <c r="J12" s="13"/>
      <c r="K12" s="13"/>
      <c r="L12" s="14"/>
      <c r="M12" s="13"/>
      <c r="N12" s="13"/>
      <c r="O12" s="13"/>
    </row>
    <row r="13" spans="1:22" s="1" customFormat="1" ht="39.75" customHeight="1" x14ac:dyDescent="0.3">
      <c r="C13" s="76" t="s">
        <v>14</v>
      </c>
      <c r="D13" s="78" t="s">
        <v>44</v>
      </c>
      <c r="E13" s="79"/>
      <c r="F13" s="79"/>
      <c r="G13" s="79"/>
      <c r="H13" s="80"/>
      <c r="I13" s="13"/>
      <c r="J13" s="13"/>
    </row>
    <row r="14" spans="1:22" s="44" customFormat="1" ht="42" customHeight="1" x14ac:dyDescent="0.3">
      <c r="C14" s="76" t="s">
        <v>15</v>
      </c>
      <c r="D14" s="78" t="s">
        <v>44</v>
      </c>
      <c r="E14" s="79"/>
      <c r="F14" s="79"/>
      <c r="G14" s="79"/>
      <c r="H14" s="80"/>
      <c r="I14" s="47"/>
      <c r="J14" s="47"/>
    </row>
    <row r="15" spans="1:22" s="44" customFormat="1" ht="45" customHeight="1" x14ac:dyDescent="0.3">
      <c r="C15" s="77" t="s">
        <v>16</v>
      </c>
      <c r="D15" s="78" t="s">
        <v>44</v>
      </c>
      <c r="E15" s="79"/>
      <c r="F15" s="79"/>
      <c r="G15" s="79"/>
      <c r="H15" s="80"/>
      <c r="I15" s="47"/>
    </row>
    <row r="16" spans="1:22" s="1" customFormat="1" ht="17.25" x14ac:dyDescent="0.3">
      <c r="C16" s="50" t="s">
        <v>17</v>
      </c>
      <c r="D16" s="42"/>
      <c r="E16" s="48"/>
      <c r="F16" s="43"/>
      <c r="G16" s="43"/>
      <c r="H16" s="41"/>
      <c r="I16" s="13"/>
    </row>
    <row r="17" spans="2:14" s="1" customFormat="1" ht="17.25" x14ac:dyDescent="0.3">
      <c r="C17" s="50" t="s">
        <v>18</v>
      </c>
      <c r="D17" s="42"/>
      <c r="E17" s="48"/>
      <c r="F17" s="43"/>
      <c r="G17" s="43"/>
      <c r="H17" s="41"/>
      <c r="I17" s="13"/>
    </row>
    <row r="18" spans="2:14" s="1" customFormat="1" ht="17.25" x14ac:dyDescent="0.3">
      <c r="C18" s="50" t="s">
        <v>19</v>
      </c>
      <c r="D18" s="42"/>
      <c r="E18" s="42"/>
      <c r="F18" s="42"/>
      <c r="G18" s="42"/>
      <c r="H18" s="41"/>
      <c r="I18" s="13"/>
    </row>
    <row r="19" spans="2:14" s="1" customFormat="1" ht="17.25" x14ac:dyDescent="0.3">
      <c r="C19" s="50" t="s">
        <v>20</v>
      </c>
      <c r="D19" s="42"/>
      <c r="E19" s="48"/>
      <c r="F19" s="43"/>
      <c r="G19" s="43"/>
      <c r="H19" s="41"/>
      <c r="I19" s="13"/>
    </row>
    <row r="20" spans="2:14" s="1" customFormat="1" ht="17.25" x14ac:dyDescent="0.3">
      <c r="C20" s="50" t="s">
        <v>21</v>
      </c>
      <c r="D20" s="42"/>
      <c r="E20" s="48"/>
      <c r="F20" s="43"/>
      <c r="G20" s="43"/>
      <c r="H20" s="41"/>
      <c r="I20" s="13"/>
    </row>
    <row r="21" spans="2:14" s="1" customFormat="1" ht="17.25" x14ac:dyDescent="0.3">
      <c r="C21" s="50" t="s">
        <v>22</v>
      </c>
      <c r="D21" s="42"/>
      <c r="E21" s="48"/>
      <c r="F21" s="43"/>
      <c r="G21" s="43"/>
      <c r="H21" s="41"/>
      <c r="I21" s="13"/>
    </row>
    <row r="22" spans="2:14" s="1" customFormat="1" ht="17.25" x14ac:dyDescent="0.3">
      <c r="C22" s="50" t="s">
        <v>7</v>
      </c>
      <c r="D22" s="42"/>
      <c r="E22" s="48"/>
      <c r="F22" s="43"/>
      <c r="G22" s="43"/>
      <c r="H22" s="41"/>
      <c r="I22" s="13"/>
    </row>
    <row r="23" spans="2:14" s="1" customFormat="1" ht="17.25" x14ac:dyDescent="0.3">
      <c r="C23" s="74" t="s">
        <v>8</v>
      </c>
      <c r="D23" s="42"/>
      <c r="E23" s="48"/>
      <c r="F23" s="43"/>
      <c r="G23" s="43"/>
      <c r="H23" s="41"/>
      <c r="I23" s="13"/>
    </row>
    <row r="24" spans="2:14" s="1" customFormat="1" ht="17.25" x14ac:dyDescent="0.3">
      <c r="C24" s="75" t="s">
        <v>9</v>
      </c>
      <c r="D24" s="42"/>
      <c r="E24" s="48"/>
      <c r="F24" s="43"/>
      <c r="G24" s="43"/>
      <c r="H24" s="41"/>
      <c r="I24" s="13"/>
    </row>
    <row r="25" spans="2:14" s="1" customFormat="1" ht="17.25" x14ac:dyDescent="0.3">
      <c r="C25" s="66"/>
      <c r="D25" s="67">
        <f>SUM(D13:D24)</f>
        <v>0</v>
      </c>
      <c r="E25" s="67">
        <f>SUM(E13:E24)</f>
        <v>0</v>
      </c>
      <c r="F25" s="67">
        <f>SUM(F13:F24)</f>
        <v>0</v>
      </c>
      <c r="G25" s="67">
        <f>SUM(G13:G24)</f>
        <v>0</v>
      </c>
      <c r="H25" s="66">
        <f>SUM(H13:H24)</f>
        <v>0</v>
      </c>
      <c r="I25" s="13"/>
    </row>
    <row r="26" spans="2:14" s="1" customFormat="1" ht="15.75" x14ac:dyDescent="0.25">
      <c r="C26" s="13"/>
      <c r="D26" s="13"/>
      <c r="E26" s="13"/>
      <c r="F26" s="13"/>
      <c r="G26" s="14"/>
      <c r="H26" s="13"/>
      <c r="J26" s="13"/>
    </row>
    <row r="27" spans="2:14" s="1" customFormat="1" ht="18.75" x14ac:dyDescent="0.3">
      <c r="C27" s="46" t="s">
        <v>1</v>
      </c>
      <c r="D27" s="52"/>
      <c r="E27" s="52"/>
      <c r="F27" s="52"/>
      <c r="G27" s="53"/>
      <c r="H27" s="52"/>
      <c r="I27" s="31"/>
      <c r="J27" s="30"/>
      <c r="K27" s="30"/>
      <c r="L27" s="39"/>
      <c r="M27" s="30"/>
    </row>
    <row r="28" spans="2:14" s="44" customFormat="1" ht="18" x14ac:dyDescent="0.25">
      <c r="C28" s="49">
        <v>2023</v>
      </c>
      <c r="D28" s="45" t="s">
        <v>10</v>
      </c>
      <c r="E28" s="51" t="s">
        <v>11</v>
      </c>
      <c r="F28" s="45" t="s">
        <v>12</v>
      </c>
      <c r="G28" s="45" t="s">
        <v>13</v>
      </c>
      <c r="H28" s="45" t="s">
        <v>6</v>
      </c>
      <c r="I28" s="58" t="s">
        <v>1</v>
      </c>
      <c r="J28" s="59"/>
      <c r="K28" s="59"/>
      <c r="L28" s="59"/>
      <c r="M28" s="60"/>
    </row>
    <row r="29" spans="2:14" s="44" customFormat="1" ht="18.75" x14ac:dyDescent="0.3">
      <c r="C29" s="50" t="s">
        <v>14</v>
      </c>
      <c r="D29" s="42">
        <v>406520.45</v>
      </c>
      <c r="E29" s="48">
        <v>253164.56</v>
      </c>
      <c r="F29" s="43">
        <f t="shared" ref="F29:F30" si="0">+D29+E29</f>
        <v>659685.01</v>
      </c>
      <c r="G29" s="43">
        <f>+M42-E29</f>
        <v>41012657.99999997</v>
      </c>
      <c r="H29" s="41"/>
      <c r="I29" s="45">
        <v>2022</v>
      </c>
      <c r="J29" s="45" t="s">
        <v>10</v>
      </c>
      <c r="K29" s="45" t="s">
        <v>11</v>
      </c>
      <c r="L29" s="46" t="s">
        <v>12</v>
      </c>
      <c r="M29" s="45" t="s">
        <v>13</v>
      </c>
      <c r="N29" s="57" t="s">
        <v>6</v>
      </c>
    </row>
    <row r="30" spans="2:14" s="1" customFormat="1" ht="17.25" x14ac:dyDescent="0.3">
      <c r="C30" s="50" t="s">
        <v>15</v>
      </c>
      <c r="D30" s="42">
        <v>355422.78</v>
      </c>
      <c r="E30" s="48">
        <v>253164.56</v>
      </c>
      <c r="F30" s="43">
        <f t="shared" si="0"/>
        <v>608587.34000000008</v>
      </c>
      <c r="G30" s="43">
        <f>+G29-E30</f>
        <v>40759493.439999968</v>
      </c>
      <c r="H30" s="41"/>
      <c r="I30" s="41" t="s">
        <v>14</v>
      </c>
      <c r="J30" s="42">
        <v>248129.21</v>
      </c>
      <c r="K30" s="54">
        <v>253164.56</v>
      </c>
      <c r="L30" s="43">
        <f>+K30+J30</f>
        <v>501293.77</v>
      </c>
      <c r="M30" s="43">
        <f>+M53-K30</f>
        <v>38227847.839999944</v>
      </c>
      <c r="N30" s="61">
        <v>7.53</v>
      </c>
    </row>
    <row r="31" spans="2:14" s="1" customFormat="1" ht="17.25" x14ac:dyDescent="0.3">
      <c r="C31" s="50" t="s">
        <v>16</v>
      </c>
      <c r="D31" s="42">
        <v>368379.8</v>
      </c>
      <c r="E31" s="48">
        <v>253164.56</v>
      </c>
      <c r="F31" s="43">
        <f>+D31+E31</f>
        <v>621544.36</v>
      </c>
      <c r="G31" s="43">
        <f>+G30-E31</f>
        <v>40506328.879999965</v>
      </c>
      <c r="H31" s="41"/>
      <c r="I31" s="41" t="s">
        <v>15</v>
      </c>
      <c r="J31" s="54">
        <v>237202.53</v>
      </c>
      <c r="K31" s="42">
        <v>253164.56</v>
      </c>
      <c r="L31" s="43">
        <f t="shared" ref="L31:L38" si="1">+J31+K31</f>
        <v>490367.08999999997</v>
      </c>
      <c r="M31" s="43">
        <f t="shared" ref="M31:M36" si="2">+M30-K31</f>
        <v>37974683.279999942</v>
      </c>
      <c r="N31" s="61">
        <v>8.0299999999999994</v>
      </c>
    </row>
    <row r="32" spans="2:14" s="1" customFormat="1" ht="17.25" x14ac:dyDescent="0.3">
      <c r="B32" s="7"/>
      <c r="C32" s="50" t="s">
        <v>17</v>
      </c>
      <c r="D32" s="42">
        <v>382616.2</v>
      </c>
      <c r="E32" s="48">
        <v>253164.56</v>
      </c>
      <c r="F32" s="43">
        <f>+E32+D32</f>
        <v>635780.76</v>
      </c>
      <c r="G32" s="43">
        <f>+G31-E32</f>
        <v>40253164.319999963</v>
      </c>
      <c r="H32" s="41"/>
      <c r="I32" s="41" t="s">
        <v>16</v>
      </c>
      <c r="J32" s="41">
        <v>262863.98</v>
      </c>
      <c r="K32" s="42">
        <v>253164.56</v>
      </c>
      <c r="L32" s="43">
        <f t="shared" si="1"/>
        <v>516028.54</v>
      </c>
      <c r="M32" s="43">
        <f t="shared" si="2"/>
        <v>37721518.719999939</v>
      </c>
      <c r="N32" s="61">
        <v>8.09</v>
      </c>
    </row>
    <row r="33" spans="2:14" s="1" customFormat="1" ht="17.25" x14ac:dyDescent="0.3">
      <c r="C33" s="50" t="s">
        <v>18</v>
      </c>
      <c r="D33" s="42">
        <v>404764.55</v>
      </c>
      <c r="E33" s="48">
        <v>253164.56</v>
      </c>
      <c r="F33" s="43">
        <f>+D33+E33</f>
        <v>657929.11</v>
      </c>
      <c r="G33" s="43">
        <f>+G32-E33</f>
        <v>39999999.759999961</v>
      </c>
      <c r="H33" s="41"/>
      <c r="I33" s="41" t="s">
        <v>17</v>
      </c>
      <c r="J33" s="54">
        <v>266805.90000000002</v>
      </c>
      <c r="K33" s="42">
        <v>253164.56</v>
      </c>
      <c r="L33" s="43">
        <f t="shared" si="1"/>
        <v>519970.46</v>
      </c>
      <c r="M33" s="43">
        <f t="shared" si="2"/>
        <v>37468354.159999937</v>
      </c>
      <c r="N33" s="61">
        <v>8.5399999999999991</v>
      </c>
    </row>
    <row r="34" spans="2:14" s="1" customFormat="1" ht="17.25" x14ac:dyDescent="0.3">
      <c r="C34" s="50" t="s">
        <v>19</v>
      </c>
      <c r="D34" s="42">
        <v>372203.38</v>
      </c>
      <c r="E34" s="42">
        <v>253164.56</v>
      </c>
      <c r="F34" s="42">
        <f>+D34+E34</f>
        <v>625367.93999999994</v>
      </c>
      <c r="G34" s="42">
        <f>+G33-E34</f>
        <v>39746835.199999958</v>
      </c>
      <c r="H34" s="41"/>
      <c r="I34" s="41" t="s">
        <v>18</v>
      </c>
      <c r="J34" s="54">
        <v>307622.31</v>
      </c>
      <c r="K34" s="42">
        <v>253164.56</v>
      </c>
      <c r="L34" s="43">
        <f t="shared" si="1"/>
        <v>560786.87</v>
      </c>
      <c r="M34" s="43">
        <f t="shared" si="2"/>
        <v>37215189.599999934</v>
      </c>
      <c r="N34" s="61">
        <v>9.01</v>
      </c>
    </row>
    <row r="35" spans="2:14" s="1" customFormat="1" ht="17.25" x14ac:dyDescent="0.3">
      <c r="B35" s="7"/>
      <c r="C35" s="50" t="s">
        <v>20</v>
      </c>
      <c r="D35" s="42">
        <v>395010.65</v>
      </c>
      <c r="E35" s="48">
        <v>253164.56</v>
      </c>
      <c r="F35" s="43">
        <v>648175.21</v>
      </c>
      <c r="G35" s="43">
        <v>33670885.759999901</v>
      </c>
      <c r="H35" s="41"/>
      <c r="I35" s="41" t="s">
        <v>19</v>
      </c>
      <c r="J35" s="54">
        <v>264521.2</v>
      </c>
      <c r="K35" s="42">
        <v>253164.56</v>
      </c>
      <c r="L35" s="43">
        <f t="shared" si="1"/>
        <v>517685.76000000001</v>
      </c>
      <c r="M35" s="43">
        <f t="shared" si="2"/>
        <v>36962025.039999932</v>
      </c>
      <c r="N35" s="61">
        <v>9.1999999999999993</v>
      </c>
    </row>
    <row r="36" spans="2:14" s="1" customFormat="1" ht="17.25" x14ac:dyDescent="0.3">
      <c r="C36" s="50" t="s">
        <v>21</v>
      </c>
      <c r="D36" s="42">
        <v>391862.23</v>
      </c>
      <c r="E36" s="48">
        <v>253164.56</v>
      </c>
      <c r="F36" s="43">
        <v>645026.79</v>
      </c>
      <c r="G36" s="43">
        <v>33417721.199999902</v>
      </c>
      <c r="H36" s="41"/>
      <c r="I36" s="41" t="s">
        <v>20</v>
      </c>
      <c r="J36" s="42">
        <v>264521.2</v>
      </c>
      <c r="K36" s="42">
        <v>253164.56</v>
      </c>
      <c r="L36" s="43">
        <f t="shared" si="1"/>
        <v>517685.76000000001</v>
      </c>
      <c r="M36" s="43">
        <f t="shared" si="2"/>
        <v>36708860.47999993</v>
      </c>
      <c r="N36" s="61">
        <v>9.85</v>
      </c>
    </row>
    <row r="37" spans="2:14" s="1" customFormat="1" ht="17.25" x14ac:dyDescent="0.3">
      <c r="C37" s="50" t="s">
        <v>22</v>
      </c>
      <c r="D37" s="42">
        <v>376597.36</v>
      </c>
      <c r="E37" s="48">
        <v>253164.56</v>
      </c>
      <c r="F37" s="43">
        <v>629761.91999999993</v>
      </c>
      <c r="G37" s="43">
        <v>33164556.639999904</v>
      </c>
      <c r="H37" s="41"/>
      <c r="I37" s="41" t="s">
        <v>21</v>
      </c>
      <c r="J37" s="42">
        <v>343266.83</v>
      </c>
      <c r="K37" s="42">
        <v>253164.56</v>
      </c>
      <c r="L37" s="43">
        <f t="shared" si="1"/>
        <v>596431.39</v>
      </c>
      <c r="M37" s="43">
        <f>+M36-K37</f>
        <v>36455695.919999927</v>
      </c>
      <c r="N37" s="61">
        <v>10.59</v>
      </c>
    </row>
    <row r="38" spans="2:14" s="1" customFormat="1" ht="17.25" x14ac:dyDescent="0.3">
      <c r="C38" s="50" t="s">
        <v>7</v>
      </c>
      <c r="D38" s="42">
        <v>376597.36</v>
      </c>
      <c r="E38" s="48">
        <v>253164.56</v>
      </c>
      <c r="F38" s="43">
        <v>629761.91999999993</v>
      </c>
      <c r="G38" s="43">
        <v>32911392.079999905</v>
      </c>
      <c r="H38" s="41"/>
      <c r="I38" s="41" t="s">
        <v>22</v>
      </c>
      <c r="J38" s="42">
        <v>313489.28000000003</v>
      </c>
      <c r="K38" s="42">
        <v>253164.56</v>
      </c>
      <c r="L38" s="43">
        <f t="shared" si="1"/>
        <v>566653.84000000008</v>
      </c>
      <c r="M38" s="43">
        <f>+M37-K38</f>
        <v>36202531.359999925</v>
      </c>
      <c r="N38" s="61"/>
    </row>
    <row r="39" spans="2:14" s="1" customFormat="1" ht="17.25" x14ac:dyDescent="0.3">
      <c r="C39" s="74" t="s">
        <v>8</v>
      </c>
      <c r="D39" s="42">
        <v>358420.41</v>
      </c>
      <c r="E39" s="48">
        <v>253164.56</v>
      </c>
      <c r="F39" s="43">
        <v>611584.97</v>
      </c>
      <c r="G39" s="43">
        <v>32658227.519999906</v>
      </c>
      <c r="H39" s="41"/>
      <c r="I39" s="43"/>
      <c r="J39" s="43">
        <f>SUM(J30:J38)</f>
        <v>2508422.4399999995</v>
      </c>
      <c r="K39" s="43">
        <f t="shared" ref="K39" si="3">SUM(K30:K37)</f>
        <v>2025316.4800000002</v>
      </c>
      <c r="L39" s="43">
        <f>SUM(L30:L38)</f>
        <v>4786903.4799999995</v>
      </c>
      <c r="M39" s="43"/>
      <c r="N39" s="62"/>
    </row>
    <row r="40" spans="2:14" ht="18.75" x14ac:dyDescent="0.3">
      <c r="C40" s="75" t="s">
        <v>9</v>
      </c>
      <c r="D40" s="42">
        <v>367864.56</v>
      </c>
      <c r="E40" s="48">
        <v>253164.56</v>
      </c>
      <c r="F40" s="43">
        <v>621029.12</v>
      </c>
      <c r="G40" s="43">
        <v>32405062.959999908</v>
      </c>
      <c r="H40" s="41"/>
      <c r="I40" s="45" t="s">
        <v>1</v>
      </c>
      <c r="J40" s="31">
        <f>+J33+J34+J35</f>
        <v>838949.40999999992</v>
      </c>
      <c r="K40" s="30"/>
      <c r="L40" s="30"/>
      <c r="M40" s="32">
        <v>41518987.119999975</v>
      </c>
    </row>
    <row r="41" spans="2:14" s="44" customFormat="1" ht="18.75" x14ac:dyDescent="0.3">
      <c r="C41" s="66"/>
      <c r="D41" s="67">
        <f>SUM(D29:D40)</f>
        <v>4556259.7299999995</v>
      </c>
      <c r="E41" s="67">
        <f>SUM(E29:E40)</f>
        <v>3037974.72</v>
      </c>
      <c r="F41" s="67">
        <f>SUM(F29:F40)</f>
        <v>7594234.4499999993</v>
      </c>
      <c r="G41" s="67">
        <f>SUM(G29:G40)</f>
        <v>440506325.75999928</v>
      </c>
      <c r="H41" s="66">
        <f>SUM(H29:H40)</f>
        <v>0</v>
      </c>
      <c r="I41" s="45">
        <v>2021</v>
      </c>
      <c r="J41" s="45" t="s">
        <v>10</v>
      </c>
      <c r="K41" s="45" t="s">
        <v>11</v>
      </c>
      <c r="L41" s="46" t="s">
        <v>12</v>
      </c>
      <c r="M41" s="45" t="s">
        <v>13</v>
      </c>
      <c r="N41" s="57" t="s">
        <v>6</v>
      </c>
    </row>
    <row r="42" spans="2:14" ht="17.25" x14ac:dyDescent="0.3">
      <c r="C42" s="30"/>
      <c r="D42" s="30"/>
      <c r="E42" s="31"/>
      <c r="F42" s="31"/>
      <c r="G42" s="30"/>
      <c r="H42" s="30"/>
      <c r="I42" s="41" t="s">
        <v>14</v>
      </c>
      <c r="J42" s="54">
        <v>222854.35</v>
      </c>
      <c r="K42" s="42">
        <v>253164.56</v>
      </c>
      <c r="L42" s="43">
        <f>SUM(J42:K42)</f>
        <v>476018.91000000003</v>
      </c>
      <c r="M42" s="43">
        <f>+M40-K42</f>
        <v>41265822.559999973</v>
      </c>
      <c r="N42" s="56"/>
    </row>
    <row r="43" spans="2:14" ht="18.75" x14ac:dyDescent="0.3">
      <c r="C43" s="58" t="s">
        <v>5</v>
      </c>
      <c r="D43" s="59"/>
      <c r="E43" s="59"/>
      <c r="F43" s="59"/>
      <c r="G43" s="60"/>
      <c r="H43" s="59"/>
      <c r="I43" s="41" t="s">
        <v>15</v>
      </c>
      <c r="J43" s="54">
        <v>194461.06</v>
      </c>
      <c r="K43" s="42">
        <v>253164.56</v>
      </c>
      <c r="L43" s="43">
        <f>SUM(J43:K43)</f>
        <v>447625.62</v>
      </c>
      <c r="M43" s="43">
        <f t="shared" ref="M43:M48" si="4">+M42-K43</f>
        <v>41012657.99999997</v>
      </c>
      <c r="N43" s="56"/>
    </row>
    <row r="44" spans="2:14" ht="18.75" x14ac:dyDescent="0.3">
      <c r="C44" s="45">
        <v>2022</v>
      </c>
      <c r="D44" s="46" t="s">
        <v>10</v>
      </c>
      <c r="E44" s="46" t="s">
        <v>11</v>
      </c>
      <c r="F44" s="46" t="s">
        <v>12</v>
      </c>
      <c r="G44" s="46" t="s">
        <v>13</v>
      </c>
      <c r="H44" s="45" t="s">
        <v>6</v>
      </c>
      <c r="I44" s="41" t="s">
        <v>16</v>
      </c>
      <c r="J44" s="54">
        <v>220735.3</v>
      </c>
      <c r="K44" s="42">
        <v>253164.56</v>
      </c>
      <c r="L44" s="43">
        <f>+J44+K44</f>
        <v>473899.86</v>
      </c>
      <c r="M44" s="43">
        <f t="shared" si="4"/>
        <v>40759493.439999968</v>
      </c>
      <c r="N44" s="56"/>
    </row>
    <row r="45" spans="2:14" ht="17.25" x14ac:dyDescent="0.3">
      <c r="C45" s="41" t="s">
        <v>14</v>
      </c>
      <c r="D45" s="54">
        <v>197972</v>
      </c>
      <c r="E45" s="54">
        <v>1959754</v>
      </c>
      <c r="F45" s="43">
        <f t="shared" ref="F45:F53" si="5">+D45+E45</f>
        <v>2157726</v>
      </c>
      <c r="G45" s="54">
        <f>+G68-E45</f>
        <v>22444035</v>
      </c>
      <c r="H45" s="55">
        <v>9.42</v>
      </c>
      <c r="I45" s="41" t="s">
        <v>17</v>
      </c>
      <c r="J45" s="54">
        <v>198749.93</v>
      </c>
      <c r="K45" s="42">
        <v>253164.56</v>
      </c>
      <c r="L45" s="43">
        <f>+J45+K45</f>
        <v>451914.49</v>
      </c>
      <c r="M45" s="43">
        <f t="shared" si="4"/>
        <v>40506328.879999965</v>
      </c>
      <c r="N45" s="56"/>
    </row>
    <row r="46" spans="2:14" ht="17.25" x14ac:dyDescent="0.3">
      <c r="C46" s="41" t="s">
        <v>15</v>
      </c>
      <c r="D46" s="54">
        <v>184239.8</v>
      </c>
      <c r="E46" s="54">
        <v>1972878</v>
      </c>
      <c r="F46" s="43">
        <f t="shared" si="5"/>
        <v>2157117.7999999998</v>
      </c>
      <c r="G46" s="54">
        <f t="shared" ref="G46:G51" si="6">+G45-E46</f>
        <v>20471157</v>
      </c>
      <c r="H46" s="55">
        <v>9.5299999999999994</v>
      </c>
      <c r="I46" s="41" t="s">
        <v>18</v>
      </c>
      <c r="J46" s="54">
        <v>211146.3</v>
      </c>
      <c r="K46" s="42">
        <v>253164.56</v>
      </c>
      <c r="L46" s="43">
        <f t="shared" ref="L46:L52" si="7">+K46+J46</f>
        <v>464310.86</v>
      </c>
      <c r="M46" s="43">
        <f t="shared" si="4"/>
        <v>40253164.319999963</v>
      </c>
      <c r="N46" s="56"/>
    </row>
    <row r="47" spans="2:14" ht="17.25" x14ac:dyDescent="0.3">
      <c r="C47" s="41" t="s">
        <v>16</v>
      </c>
      <c r="D47" s="54">
        <v>158964.5</v>
      </c>
      <c r="E47" s="54">
        <v>1986096</v>
      </c>
      <c r="F47" s="43">
        <f t="shared" si="5"/>
        <v>2145060.5</v>
      </c>
      <c r="G47" s="54">
        <f t="shared" si="6"/>
        <v>18485061</v>
      </c>
      <c r="H47" s="55">
        <v>9.9600000000000009</v>
      </c>
      <c r="I47" s="41" t="s">
        <v>19</v>
      </c>
      <c r="J47" s="54">
        <v>209859.66</v>
      </c>
      <c r="K47" s="42">
        <v>253164.56</v>
      </c>
      <c r="L47" s="43">
        <f t="shared" si="7"/>
        <v>463024.22</v>
      </c>
      <c r="M47" s="43">
        <f t="shared" si="4"/>
        <v>39999999.759999961</v>
      </c>
      <c r="N47" s="56"/>
    </row>
    <row r="48" spans="2:14" ht="17.25" x14ac:dyDescent="0.3">
      <c r="C48" s="41" t="s">
        <v>17</v>
      </c>
      <c r="D48" s="54">
        <v>169565.71</v>
      </c>
      <c r="E48" s="54">
        <v>1999408</v>
      </c>
      <c r="F48" s="43">
        <f t="shared" si="5"/>
        <v>2168973.71</v>
      </c>
      <c r="G48" s="54">
        <f t="shared" si="6"/>
        <v>16485653</v>
      </c>
      <c r="H48" s="55">
        <v>10.32</v>
      </c>
      <c r="I48" s="41" t="s">
        <v>20</v>
      </c>
      <c r="J48" s="63">
        <v>209465.82</v>
      </c>
      <c r="K48" s="63">
        <v>253164.56</v>
      </c>
      <c r="L48" s="65">
        <f t="shared" si="7"/>
        <v>462630.38</v>
      </c>
      <c r="M48" s="65">
        <f t="shared" si="4"/>
        <v>39746835.199999958</v>
      </c>
      <c r="N48" s="56"/>
    </row>
    <row r="49" spans="3:15" ht="17.25" x14ac:dyDescent="0.3">
      <c r="C49" s="41" t="s">
        <v>18</v>
      </c>
      <c r="D49" s="54">
        <v>139790.88</v>
      </c>
      <c r="E49" s="54">
        <v>2012815</v>
      </c>
      <c r="F49" s="54">
        <f t="shared" si="5"/>
        <v>2152605.88</v>
      </c>
      <c r="G49" s="54">
        <f t="shared" si="6"/>
        <v>14472838</v>
      </c>
      <c r="H49" s="55">
        <v>10.53</v>
      </c>
      <c r="I49" s="41" t="s">
        <v>21</v>
      </c>
      <c r="J49" s="63">
        <v>237669.62</v>
      </c>
      <c r="K49" s="63">
        <v>253164.56</v>
      </c>
      <c r="L49" s="65">
        <f t="shared" si="7"/>
        <v>490834.18</v>
      </c>
      <c r="M49" s="63">
        <f>+M48-K49</f>
        <v>39493670.639999956</v>
      </c>
      <c r="N49" s="56"/>
    </row>
    <row r="50" spans="3:15" ht="17.25" x14ac:dyDescent="0.3">
      <c r="C50" s="41" t="s">
        <v>19</v>
      </c>
      <c r="D50" s="54">
        <v>136882.57</v>
      </c>
      <c r="E50" s="54">
        <v>2026317</v>
      </c>
      <c r="F50" s="54">
        <f t="shared" si="5"/>
        <v>2163199.5699999998</v>
      </c>
      <c r="G50" s="54">
        <f t="shared" si="6"/>
        <v>12446521</v>
      </c>
      <c r="H50" s="55">
        <v>10.98</v>
      </c>
      <c r="I50" s="41" t="s">
        <v>22</v>
      </c>
      <c r="J50" s="63">
        <v>237669.62</v>
      </c>
      <c r="K50" s="63">
        <v>253164.56</v>
      </c>
      <c r="L50" s="65">
        <f t="shared" si="7"/>
        <v>490834.18</v>
      </c>
      <c r="M50" s="65">
        <f>+M49-K50</f>
        <v>39240506.079999954</v>
      </c>
      <c r="N50" s="56"/>
    </row>
    <row r="51" spans="3:15" ht="17.25" x14ac:dyDescent="0.3">
      <c r="C51" s="41" t="s">
        <v>20</v>
      </c>
      <c r="D51" s="42">
        <v>123920.38</v>
      </c>
      <c r="E51" s="42">
        <v>2039916</v>
      </c>
      <c r="F51" s="42">
        <f t="shared" si="5"/>
        <v>2163836.38</v>
      </c>
      <c r="G51" s="42">
        <f t="shared" si="6"/>
        <v>10406605</v>
      </c>
      <c r="H51" s="55">
        <v>11.56</v>
      </c>
      <c r="I51" s="41" t="s">
        <v>7</v>
      </c>
      <c r="J51" s="63">
        <v>237669.62</v>
      </c>
      <c r="K51" s="63">
        <v>253164.56</v>
      </c>
      <c r="L51" s="65">
        <f t="shared" si="7"/>
        <v>490834.18</v>
      </c>
      <c r="M51" s="65">
        <f t="shared" ref="M51" si="8">+M50-K51</f>
        <v>38987341.519999951</v>
      </c>
      <c r="N51" s="56"/>
    </row>
    <row r="52" spans="3:15" ht="17.25" x14ac:dyDescent="0.3">
      <c r="C52" s="41" t="s">
        <v>21</v>
      </c>
      <c r="D52" s="42">
        <v>103064</v>
      </c>
      <c r="E52" s="42">
        <v>2053611</v>
      </c>
      <c r="F52" s="42">
        <f t="shared" si="5"/>
        <v>2156675</v>
      </c>
      <c r="G52" s="42">
        <f>+G51-E52</f>
        <v>8352994</v>
      </c>
      <c r="H52" s="55">
        <v>11.88</v>
      </c>
      <c r="I52" s="41" t="s">
        <v>8</v>
      </c>
      <c r="J52" s="63">
        <v>237669.62</v>
      </c>
      <c r="K52" s="63">
        <v>253164.56</v>
      </c>
      <c r="L52" s="65">
        <f t="shared" si="7"/>
        <v>490834.18</v>
      </c>
      <c r="M52" s="65">
        <f>+M51-K52</f>
        <v>38734176.959999949</v>
      </c>
      <c r="N52" s="56"/>
    </row>
    <row r="53" spans="3:15" ht="17.25" x14ac:dyDescent="0.3">
      <c r="C53" s="41" t="s">
        <v>22</v>
      </c>
      <c r="D53" s="42">
        <v>96255.56</v>
      </c>
      <c r="E53" s="42">
        <v>2067404</v>
      </c>
      <c r="F53" s="42">
        <f t="shared" si="5"/>
        <v>2163659.56</v>
      </c>
      <c r="G53" s="42">
        <f>+G52-E53</f>
        <v>6285590</v>
      </c>
      <c r="H53" s="55"/>
      <c r="I53" s="41" t="s">
        <v>9</v>
      </c>
      <c r="J53" s="63">
        <v>233177.62</v>
      </c>
      <c r="K53" s="63">
        <v>253164.56</v>
      </c>
      <c r="L53" s="65">
        <f>+K53+J53</f>
        <v>486342.18</v>
      </c>
      <c r="M53" s="65">
        <f>+M52-K53</f>
        <v>38481012.399999946</v>
      </c>
      <c r="N53" s="56"/>
    </row>
    <row r="54" spans="3:15" ht="17.25" x14ac:dyDescent="0.3">
      <c r="C54" s="41"/>
      <c r="D54" s="43">
        <f>SUM(D45:D53)</f>
        <v>1310655.3999999999</v>
      </c>
      <c r="E54" s="43">
        <f>SUM(E45:E53)</f>
        <v>18118199</v>
      </c>
      <c r="F54" s="43">
        <f>SUM(F45:F53)</f>
        <v>19428854.399999999</v>
      </c>
      <c r="G54" s="43"/>
      <c r="H54" s="55"/>
      <c r="I54" s="66"/>
      <c r="J54" s="67">
        <f>SUM(J42:J53)</f>
        <v>2651128.5200000005</v>
      </c>
      <c r="K54" s="67">
        <f>SUM(K42:K53)</f>
        <v>3037974.72</v>
      </c>
      <c r="L54" s="67">
        <f>SUM(L42:L53)</f>
        <v>5689103.2399999993</v>
      </c>
      <c r="M54" s="66"/>
      <c r="N54" s="69"/>
    </row>
    <row r="55" spans="3:15" ht="18.75" x14ac:dyDescent="0.3">
      <c r="C55" s="58" t="s">
        <v>5</v>
      </c>
      <c r="D55" s="31"/>
      <c r="E55" s="30"/>
      <c r="F55" s="30"/>
      <c r="G55" s="32">
        <f>+G87</f>
        <v>46930679</v>
      </c>
      <c r="H55" s="30"/>
      <c r="I55" s="30"/>
      <c r="J55" s="31"/>
      <c r="K55" s="31"/>
      <c r="L55" s="30"/>
      <c r="M55" s="30"/>
    </row>
    <row r="56" spans="3:15" ht="18.75" x14ac:dyDescent="0.3">
      <c r="C56" s="45">
        <v>2021</v>
      </c>
      <c r="D56" s="46" t="s">
        <v>10</v>
      </c>
      <c r="E56" s="46" t="s">
        <v>11</v>
      </c>
      <c r="F56" s="46" t="s">
        <v>12</v>
      </c>
      <c r="G56" s="46" t="s">
        <v>13</v>
      </c>
      <c r="H56" s="45" t="s">
        <v>6</v>
      </c>
      <c r="I56" s="45" t="s">
        <v>1</v>
      </c>
      <c r="J56" s="30"/>
      <c r="K56" s="30"/>
      <c r="L56" s="30"/>
      <c r="M56" s="32">
        <v>44556961.840000004</v>
      </c>
    </row>
    <row r="57" spans="3:15" ht="17.25" hidden="1" x14ac:dyDescent="0.3">
      <c r="C57" s="41" t="s">
        <v>14</v>
      </c>
      <c r="D57" s="54">
        <v>343468.19</v>
      </c>
      <c r="E57" s="54">
        <v>1809319</v>
      </c>
      <c r="F57" s="43">
        <f t="shared" ref="F57:F68" si="9">+D57+E57</f>
        <v>2152787.19</v>
      </c>
      <c r="G57" s="54">
        <f>+G55-E57</f>
        <v>45121360</v>
      </c>
      <c r="H57" s="41">
        <v>11.3348</v>
      </c>
      <c r="I57" s="34" t="s">
        <v>7</v>
      </c>
      <c r="J57" s="34"/>
      <c r="K57" s="34"/>
      <c r="L57" s="34"/>
      <c r="M57" s="34"/>
    </row>
    <row r="58" spans="3:15" ht="17.25" hidden="1" x14ac:dyDescent="0.3">
      <c r="C58" s="41" t="s">
        <v>15</v>
      </c>
      <c r="D58" s="54">
        <v>308052.17</v>
      </c>
      <c r="E58" s="54">
        <v>1821371</v>
      </c>
      <c r="F58" s="43">
        <f t="shared" si="9"/>
        <v>2129423.17</v>
      </c>
      <c r="G58" s="54">
        <f t="shared" ref="G58:G64" si="10">+G57-E58</f>
        <v>43299989</v>
      </c>
      <c r="H58" s="41">
        <v>11.2509</v>
      </c>
      <c r="I58" s="34" t="s">
        <v>8</v>
      </c>
      <c r="J58" s="35"/>
      <c r="K58" s="35"/>
      <c r="L58" s="34"/>
      <c r="M58" s="35">
        <v>88485742</v>
      </c>
    </row>
    <row r="59" spans="3:15" ht="17.25" hidden="1" x14ac:dyDescent="0.3">
      <c r="C59" s="41" t="s">
        <v>16</v>
      </c>
      <c r="D59" s="54">
        <v>270583.2</v>
      </c>
      <c r="E59" s="54">
        <v>1833510</v>
      </c>
      <c r="F59" s="43">
        <f t="shared" si="9"/>
        <v>2104093.2000000002</v>
      </c>
      <c r="G59" s="54">
        <f t="shared" si="10"/>
        <v>41466479</v>
      </c>
      <c r="H59" s="41">
        <v>11.0205</v>
      </c>
      <c r="I59" s="38" t="s">
        <v>9</v>
      </c>
      <c r="J59" s="37"/>
      <c r="K59" s="37"/>
      <c r="L59" s="38"/>
      <c r="M59" s="37">
        <v>86951531</v>
      </c>
    </row>
    <row r="60" spans="3:15" s="44" customFormat="1" ht="18.75" x14ac:dyDescent="0.3">
      <c r="C60" s="41" t="s">
        <v>17</v>
      </c>
      <c r="D60" s="54">
        <v>305411</v>
      </c>
      <c r="E60" s="54">
        <v>1845735</v>
      </c>
      <c r="F60" s="43">
        <f t="shared" si="9"/>
        <v>2151146</v>
      </c>
      <c r="G60" s="54">
        <f t="shared" si="10"/>
        <v>39620744</v>
      </c>
      <c r="H60" s="41"/>
      <c r="I60" s="45">
        <v>2020</v>
      </c>
      <c r="J60" s="45" t="s">
        <v>10</v>
      </c>
      <c r="K60" s="45" t="s">
        <v>11</v>
      </c>
      <c r="L60" s="46" t="s">
        <v>12</v>
      </c>
      <c r="M60" s="45" t="s">
        <v>13</v>
      </c>
      <c r="N60" s="57" t="s">
        <v>6</v>
      </c>
      <c r="O60" s="71"/>
    </row>
    <row r="61" spans="3:15" ht="17.25" x14ac:dyDescent="0.3">
      <c r="C61" s="41" t="s">
        <v>18</v>
      </c>
      <c r="D61" s="54">
        <v>247573.76000000001</v>
      </c>
      <c r="E61" s="54">
        <v>1858047</v>
      </c>
      <c r="F61" s="54">
        <f t="shared" si="9"/>
        <v>2105620.7599999998</v>
      </c>
      <c r="G61" s="54">
        <f t="shared" si="10"/>
        <v>37762697</v>
      </c>
      <c r="H61" s="41">
        <v>10.0625</v>
      </c>
      <c r="I61" s="41" t="s">
        <v>14</v>
      </c>
      <c r="J61" s="54">
        <v>372991.28</v>
      </c>
      <c r="K61" s="54">
        <v>253164.56</v>
      </c>
      <c r="L61" s="43">
        <f>SUM(J61:K61)</f>
        <v>626155.84000000008</v>
      </c>
      <c r="M61" s="43">
        <f>+M56-K61</f>
        <v>44303797.280000001</v>
      </c>
      <c r="N61" s="61"/>
    </row>
    <row r="62" spans="3:15" ht="17.25" x14ac:dyDescent="0.3">
      <c r="C62" s="41" t="s">
        <v>19</v>
      </c>
      <c r="D62" s="54">
        <v>261219.67</v>
      </c>
      <c r="E62" s="54">
        <v>1870446</v>
      </c>
      <c r="F62" s="54">
        <f>+D62+E62</f>
        <v>2131665.67</v>
      </c>
      <c r="G62" s="54">
        <f t="shared" si="10"/>
        <v>35892251</v>
      </c>
      <c r="H62" s="41"/>
      <c r="I62" s="41" t="s">
        <v>15</v>
      </c>
      <c r="J62" s="54">
        <v>334496.74</v>
      </c>
      <c r="K62" s="54">
        <v>253164.56</v>
      </c>
      <c r="L62" s="43">
        <f>SUM(J62:K62)</f>
        <v>587661.30000000005</v>
      </c>
      <c r="M62" s="43">
        <f t="shared" ref="M62:M67" si="11">+M61-K62</f>
        <v>44050632.719999999</v>
      </c>
      <c r="N62" s="61"/>
    </row>
    <row r="63" spans="3:15" ht="17.25" x14ac:dyDescent="0.3">
      <c r="C63" s="41" t="s">
        <v>20</v>
      </c>
      <c r="D63" s="63">
        <v>261385.32</v>
      </c>
      <c r="E63" s="63">
        <v>1882934</v>
      </c>
      <c r="F63" s="63">
        <f t="shared" si="9"/>
        <v>2144319.3199999998</v>
      </c>
      <c r="G63" s="63">
        <f t="shared" si="10"/>
        <v>34009317</v>
      </c>
      <c r="H63" s="64"/>
      <c r="I63" s="41" t="s">
        <v>16</v>
      </c>
      <c r="J63" s="54">
        <v>324796.32</v>
      </c>
      <c r="K63" s="54">
        <v>253164.56</v>
      </c>
      <c r="L63" s="43">
        <f>+J63+K63</f>
        <v>577960.88</v>
      </c>
      <c r="M63" s="43">
        <f t="shared" si="11"/>
        <v>43797468.159999996</v>
      </c>
      <c r="N63" s="61"/>
    </row>
    <row r="64" spans="3:15" ht="17.25" x14ac:dyDescent="0.3">
      <c r="C64" s="41" t="s">
        <v>21</v>
      </c>
      <c r="D64" s="63">
        <v>226660.67</v>
      </c>
      <c r="E64" s="63">
        <v>1895911</v>
      </c>
      <c r="F64" s="63">
        <f t="shared" si="9"/>
        <v>2122571.67</v>
      </c>
      <c r="G64" s="63">
        <f t="shared" si="10"/>
        <v>32113406</v>
      </c>
      <c r="H64" s="41"/>
      <c r="I64" s="41" t="s">
        <v>17</v>
      </c>
      <c r="J64" s="54">
        <v>346273.73</v>
      </c>
      <c r="K64" s="54">
        <v>253164.56</v>
      </c>
      <c r="L64" s="43">
        <f>+J64+K64</f>
        <v>599438.29</v>
      </c>
      <c r="M64" s="43">
        <f t="shared" si="11"/>
        <v>43544303.599999994</v>
      </c>
      <c r="N64" s="61"/>
    </row>
    <row r="65" spans="2:33" ht="17.25" x14ac:dyDescent="0.3">
      <c r="C65" s="41" t="s">
        <v>22</v>
      </c>
      <c r="D65" s="63">
        <v>235042.83</v>
      </c>
      <c r="E65" s="63">
        <v>1908178</v>
      </c>
      <c r="F65" s="63">
        <f t="shared" si="9"/>
        <v>2143220.83</v>
      </c>
      <c r="G65" s="63">
        <f>+G64-E65</f>
        <v>30205228</v>
      </c>
      <c r="H65" s="41"/>
      <c r="I65" s="41" t="s">
        <v>18</v>
      </c>
      <c r="J65" s="54">
        <v>282362.12</v>
      </c>
      <c r="K65" s="54">
        <v>253164.56</v>
      </c>
      <c r="L65" s="43">
        <f t="shared" ref="L65:L72" si="12">+K65+J65</f>
        <v>535526.67999999993</v>
      </c>
      <c r="M65" s="43">
        <f t="shared" si="11"/>
        <v>43291139.039999992</v>
      </c>
      <c r="N65" s="61"/>
    </row>
    <row r="66" spans="2:33" ht="17.25" x14ac:dyDescent="0.3">
      <c r="C66" s="41" t="s">
        <v>7</v>
      </c>
      <c r="D66" s="63">
        <v>223776.23</v>
      </c>
      <c r="E66" s="63">
        <v>1920935</v>
      </c>
      <c r="F66" s="63">
        <f t="shared" si="9"/>
        <v>2144711.23</v>
      </c>
      <c r="G66" s="63">
        <f>+G65-E66</f>
        <v>28284293</v>
      </c>
      <c r="H66" s="41"/>
      <c r="I66" s="41" t="s">
        <v>19</v>
      </c>
      <c r="J66" s="54">
        <v>285408.71999999997</v>
      </c>
      <c r="K66" s="54">
        <v>253164.56</v>
      </c>
      <c r="L66" s="43">
        <f t="shared" si="12"/>
        <v>538573.28</v>
      </c>
      <c r="M66" s="43">
        <f t="shared" si="11"/>
        <v>43037974.479999989</v>
      </c>
      <c r="N66" s="61"/>
    </row>
    <row r="67" spans="2:33" ht="17.25" x14ac:dyDescent="0.3">
      <c r="C67" s="41" t="s">
        <v>8</v>
      </c>
      <c r="D67" s="63">
        <v>206247.96</v>
      </c>
      <c r="E67" s="63">
        <v>1933782</v>
      </c>
      <c r="F67" s="63">
        <f t="shared" si="9"/>
        <v>2140029.96</v>
      </c>
      <c r="G67" s="63">
        <f>+G66-E67</f>
        <v>26350511</v>
      </c>
      <c r="H67" s="41"/>
      <c r="I67" s="41" t="s">
        <v>20</v>
      </c>
      <c r="J67" s="42">
        <v>241861.94</v>
      </c>
      <c r="K67" s="42">
        <v>253164.56</v>
      </c>
      <c r="L67" s="43">
        <f t="shared" si="12"/>
        <v>495026.5</v>
      </c>
      <c r="M67" s="43">
        <f t="shared" si="11"/>
        <v>42784809.919999987</v>
      </c>
      <c r="N67" s="61"/>
    </row>
    <row r="68" spans="2:33" ht="17.25" x14ac:dyDescent="0.3">
      <c r="C68" s="41" t="s">
        <v>9</v>
      </c>
      <c r="D68" s="63">
        <v>197284.67</v>
      </c>
      <c r="E68" s="63">
        <v>1946722</v>
      </c>
      <c r="F68" s="63">
        <f t="shared" si="9"/>
        <v>2144006.67</v>
      </c>
      <c r="G68" s="63">
        <f>+G67-E68</f>
        <v>24403789</v>
      </c>
      <c r="H68" s="41"/>
      <c r="I68" s="41" t="s">
        <v>21</v>
      </c>
      <c r="J68" s="42">
        <v>241520.08</v>
      </c>
      <c r="K68" s="42">
        <v>253164.56</v>
      </c>
      <c r="L68" s="43">
        <f t="shared" si="12"/>
        <v>494684.64</v>
      </c>
      <c r="M68" s="42">
        <f>+M67-K68</f>
        <v>42531645.359999985</v>
      </c>
      <c r="N68" s="61"/>
    </row>
    <row r="69" spans="2:33" ht="17.25" x14ac:dyDescent="0.3">
      <c r="C69" s="66" t="s">
        <v>4</v>
      </c>
      <c r="D69" s="67">
        <f>SUM(D57:D68)</f>
        <v>3086705.67</v>
      </c>
      <c r="E69" s="67">
        <f>SUM(E57:E68)</f>
        <v>22526890</v>
      </c>
      <c r="F69" s="68">
        <f>SUM(F57:F68)</f>
        <v>25613595.669999994</v>
      </c>
      <c r="G69" s="68"/>
      <c r="H69" s="66"/>
      <c r="I69" s="41" t="s">
        <v>22</v>
      </c>
      <c r="J69" s="42">
        <v>238091.6</v>
      </c>
      <c r="K69" s="42">
        <v>253164.56</v>
      </c>
      <c r="L69" s="43">
        <f t="shared" si="12"/>
        <v>491256.16000000003</v>
      </c>
      <c r="M69" s="43">
        <f>+M68-K69</f>
        <v>42278480.799999982</v>
      </c>
      <c r="N69" s="61"/>
    </row>
    <row r="70" spans="2:33" ht="17.25" x14ac:dyDescent="0.3">
      <c r="C70" s="30"/>
      <c r="D70" s="31"/>
      <c r="E70" s="31"/>
      <c r="F70" s="30"/>
      <c r="G70" s="30"/>
      <c r="H70" s="30"/>
      <c r="I70" s="41" t="s">
        <v>7</v>
      </c>
      <c r="J70" s="42">
        <v>221708.05</v>
      </c>
      <c r="K70" s="42">
        <v>253164.56</v>
      </c>
      <c r="L70" s="43">
        <f t="shared" si="12"/>
        <v>474872.61</v>
      </c>
      <c r="M70" s="43">
        <f t="shared" ref="M70" si="13">+M69-K70</f>
        <v>42025316.23999998</v>
      </c>
      <c r="N70" s="61"/>
    </row>
    <row r="71" spans="2:33" ht="18.75" x14ac:dyDescent="0.3">
      <c r="C71" s="45" t="s">
        <v>5</v>
      </c>
      <c r="D71" s="30"/>
      <c r="E71" s="30"/>
      <c r="F71" s="30"/>
      <c r="G71" s="32">
        <v>67732853</v>
      </c>
      <c r="H71" s="30" t="s">
        <v>6</v>
      </c>
      <c r="I71" s="41" t="s">
        <v>8</v>
      </c>
      <c r="J71" s="42">
        <v>241319.91</v>
      </c>
      <c r="K71" s="42">
        <v>253164.56</v>
      </c>
      <c r="L71" s="43">
        <f t="shared" si="12"/>
        <v>494484.47</v>
      </c>
      <c r="M71" s="43">
        <f>+M70-K71</f>
        <v>41772151.679999977</v>
      </c>
      <c r="N71" s="61"/>
    </row>
    <row r="72" spans="2:33" ht="17.25" x14ac:dyDescent="0.3">
      <c r="C72" s="33" t="s">
        <v>7</v>
      </c>
      <c r="D72" s="34"/>
      <c r="E72" s="34"/>
      <c r="F72" s="30"/>
      <c r="G72" s="34"/>
      <c r="H72" s="30"/>
      <c r="I72" s="41" t="s">
        <v>9</v>
      </c>
      <c r="J72" s="42">
        <v>203384.91</v>
      </c>
      <c r="K72" s="42">
        <v>253164.56</v>
      </c>
      <c r="L72" s="43">
        <f t="shared" si="12"/>
        <v>456549.47</v>
      </c>
      <c r="M72" s="43">
        <f>+M71-K72</f>
        <v>41518987.119999975</v>
      </c>
      <c r="N72" s="61"/>
    </row>
    <row r="73" spans="2:33" s="4" customFormat="1" ht="17.25" x14ac:dyDescent="0.3">
      <c r="B73" s="8"/>
      <c r="C73" s="33" t="s">
        <v>8</v>
      </c>
      <c r="D73" s="35"/>
      <c r="E73" s="35"/>
      <c r="F73" s="30"/>
      <c r="G73" s="35">
        <v>88485742</v>
      </c>
      <c r="H73" s="30"/>
      <c r="I73" s="66"/>
      <c r="J73" s="67">
        <f>SUM(J61:J72)</f>
        <v>3334215.4000000004</v>
      </c>
      <c r="K73" s="67">
        <f>SUM(K61:K72)</f>
        <v>3037974.72</v>
      </c>
      <c r="L73" s="66"/>
      <c r="M73" s="66"/>
      <c r="N73" s="7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2:33" ht="17.25" x14ac:dyDescent="0.3">
      <c r="C74" s="36" t="s">
        <v>9</v>
      </c>
      <c r="D74" s="37"/>
      <c r="E74" s="37"/>
      <c r="F74" s="30"/>
      <c r="G74" s="37">
        <v>86951531</v>
      </c>
      <c r="H74" s="30"/>
      <c r="I74" s="30"/>
      <c r="J74" s="30"/>
      <c r="K74" s="30"/>
      <c r="L74" s="30"/>
      <c r="M74" s="3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2:33" s="44" customFormat="1" ht="18" x14ac:dyDescent="0.25">
      <c r="C75" s="45">
        <v>2020</v>
      </c>
      <c r="D75" s="46" t="s">
        <v>10</v>
      </c>
      <c r="E75" s="46" t="s">
        <v>11</v>
      </c>
      <c r="F75" s="46" t="s">
        <v>12</v>
      </c>
      <c r="G75" s="46" t="s">
        <v>13</v>
      </c>
      <c r="H75" s="45" t="s">
        <v>6</v>
      </c>
      <c r="I75" s="45">
        <v>2019</v>
      </c>
      <c r="J75" s="45" t="s">
        <v>10</v>
      </c>
      <c r="K75" s="45" t="s">
        <v>11</v>
      </c>
      <c r="L75" s="46" t="s">
        <v>12</v>
      </c>
      <c r="M75" s="45" t="s">
        <v>13</v>
      </c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</row>
    <row r="76" spans="2:33" ht="17.25" x14ac:dyDescent="0.3">
      <c r="C76" s="41" t="s">
        <v>14</v>
      </c>
      <c r="D76" s="54">
        <v>661108.19999999995</v>
      </c>
      <c r="E76" s="54">
        <v>1671170</v>
      </c>
      <c r="F76" s="43">
        <f t="shared" ref="F76:F87" si="14">+D76+E76</f>
        <v>2332278.2000000002</v>
      </c>
      <c r="G76" s="54">
        <f>+G71-E76</f>
        <v>66061683</v>
      </c>
      <c r="H76" s="41">
        <v>11.3348</v>
      </c>
      <c r="I76" s="41" t="s">
        <v>14</v>
      </c>
      <c r="J76" s="54">
        <f>669917.72-K76</f>
        <v>416753.16</v>
      </c>
      <c r="K76" s="54">
        <v>253164.56</v>
      </c>
      <c r="L76" s="43">
        <f>+K76+J76</f>
        <v>669917.72</v>
      </c>
      <c r="M76" s="43">
        <v>47341772</v>
      </c>
    </row>
    <row r="77" spans="2:33" ht="17.25" x14ac:dyDescent="0.3">
      <c r="C77" s="41" t="s">
        <v>15</v>
      </c>
      <c r="D77" s="54">
        <v>640025.56999999995</v>
      </c>
      <c r="E77" s="54">
        <v>1682239</v>
      </c>
      <c r="F77" s="43">
        <f t="shared" si="14"/>
        <v>2322264.5699999998</v>
      </c>
      <c r="G77" s="54">
        <f>+G76-E77</f>
        <v>64379444</v>
      </c>
      <c r="H77" s="41">
        <v>11.2509</v>
      </c>
      <c r="I77" s="41" t="s">
        <v>15</v>
      </c>
      <c r="J77" s="54">
        <f>683235.1-K77</f>
        <v>430070.54</v>
      </c>
      <c r="K77" s="54">
        <v>253164.56</v>
      </c>
      <c r="L77" s="43">
        <f t="shared" ref="L77:L82" si="15">+K77+J77</f>
        <v>683235.1</v>
      </c>
      <c r="M77" s="43">
        <f t="shared" ref="M77:M82" si="16">+M76-K77</f>
        <v>47088607.439999998</v>
      </c>
    </row>
    <row r="78" spans="2:33" ht="17.25" x14ac:dyDescent="0.3">
      <c r="C78" s="41" t="s">
        <v>16</v>
      </c>
      <c r="D78" s="54">
        <v>571535.49</v>
      </c>
      <c r="E78" s="54">
        <v>1693386</v>
      </c>
      <c r="F78" s="43">
        <f t="shared" si="14"/>
        <v>2264921.4900000002</v>
      </c>
      <c r="G78" s="54">
        <f>+G77-E78</f>
        <v>62686058</v>
      </c>
      <c r="H78" s="41">
        <v>11.0205</v>
      </c>
      <c r="I78" s="41" t="s">
        <v>16</v>
      </c>
      <c r="J78" s="54">
        <v>384187</v>
      </c>
      <c r="K78" s="54">
        <v>253164.56</v>
      </c>
      <c r="L78" s="43">
        <f t="shared" si="15"/>
        <v>637351.56000000006</v>
      </c>
      <c r="M78" s="43">
        <f t="shared" si="16"/>
        <v>46835442.879999995</v>
      </c>
    </row>
    <row r="79" spans="2:33" ht="17.25" x14ac:dyDescent="0.3">
      <c r="C79" s="41" t="s">
        <v>17</v>
      </c>
      <c r="D79" s="54">
        <v>570560.67000000004</v>
      </c>
      <c r="E79" s="54">
        <v>1704611</v>
      </c>
      <c r="F79" s="43">
        <f t="shared" si="14"/>
        <v>2275171.67</v>
      </c>
      <c r="G79" s="54">
        <f>+G78-E79</f>
        <v>60981447</v>
      </c>
      <c r="H79" s="41"/>
      <c r="I79" s="41" t="s">
        <v>17</v>
      </c>
      <c r="J79" s="54">
        <v>421905.64</v>
      </c>
      <c r="K79" s="54">
        <v>253164.56</v>
      </c>
      <c r="L79" s="43">
        <f t="shared" si="15"/>
        <v>675070.2</v>
      </c>
      <c r="M79" s="43">
        <f t="shared" si="16"/>
        <v>46582278.319999993</v>
      </c>
    </row>
    <row r="80" spans="2:33" ht="17.25" x14ac:dyDescent="0.3">
      <c r="C80" s="41" t="s">
        <v>18</v>
      </c>
      <c r="D80" s="54">
        <v>528400.85</v>
      </c>
      <c r="E80" s="54">
        <v>1715919</v>
      </c>
      <c r="F80" s="54">
        <f t="shared" si="14"/>
        <v>2244319.85</v>
      </c>
      <c r="G80" s="54">
        <f>+G79-E80</f>
        <v>59265528</v>
      </c>
      <c r="H80" s="41">
        <v>10.0625</v>
      </c>
      <c r="I80" s="41" t="s">
        <v>18</v>
      </c>
      <c r="J80" s="54">
        <v>432594.09</v>
      </c>
      <c r="K80" s="54">
        <v>253164.56</v>
      </c>
      <c r="L80" s="43">
        <f t="shared" si="15"/>
        <v>685758.65</v>
      </c>
      <c r="M80" s="43">
        <f t="shared" si="16"/>
        <v>46329113.75999999</v>
      </c>
    </row>
    <row r="81" spans="2:43" ht="17.25" x14ac:dyDescent="0.3">
      <c r="C81" s="41" t="s">
        <v>19</v>
      </c>
      <c r="D81" s="54">
        <v>468232.56</v>
      </c>
      <c r="E81" s="54">
        <v>1727305</v>
      </c>
      <c r="F81" s="54">
        <f t="shared" si="14"/>
        <v>2195537.56</v>
      </c>
      <c r="G81" s="54">
        <f>+G80-E81</f>
        <v>57538223</v>
      </c>
      <c r="H81" s="41"/>
      <c r="I81" s="41" t="s">
        <v>19</v>
      </c>
      <c r="J81" s="54">
        <v>390131.68</v>
      </c>
      <c r="K81" s="54">
        <v>253164.56</v>
      </c>
      <c r="L81" s="43">
        <f t="shared" si="15"/>
        <v>643296.24</v>
      </c>
      <c r="M81" s="43">
        <f t="shared" si="16"/>
        <v>46075949.199999988</v>
      </c>
    </row>
    <row r="82" spans="2:43" ht="17.25" x14ac:dyDescent="0.3">
      <c r="C82" s="41" t="s">
        <v>20</v>
      </c>
      <c r="D82" s="54">
        <v>439290.11</v>
      </c>
      <c r="E82" s="54">
        <v>1738773</v>
      </c>
      <c r="F82" s="54">
        <f t="shared" si="14"/>
        <v>2178063.11</v>
      </c>
      <c r="G82" s="54">
        <f t="shared" ref="G82" si="17">+G81-E82</f>
        <v>55799450</v>
      </c>
      <c r="H82" s="64"/>
      <c r="I82" s="41" t="s">
        <v>20</v>
      </c>
      <c r="J82" s="54">
        <v>413681.39</v>
      </c>
      <c r="K82" s="54">
        <v>253164.56</v>
      </c>
      <c r="L82" s="43">
        <f t="shared" si="15"/>
        <v>666845.94999999995</v>
      </c>
      <c r="M82" s="43">
        <f t="shared" si="16"/>
        <v>45822784.639999986</v>
      </c>
    </row>
    <row r="83" spans="2:43" ht="17.25" x14ac:dyDescent="0.3">
      <c r="C83" s="41" t="s">
        <v>21</v>
      </c>
      <c r="D83" s="42">
        <v>429544.45</v>
      </c>
      <c r="E83" s="42">
        <v>1750323</v>
      </c>
      <c r="F83" s="42">
        <f t="shared" si="14"/>
        <v>2179867.4500000002</v>
      </c>
      <c r="G83" s="42">
        <f>+G82-E83</f>
        <v>54049127</v>
      </c>
      <c r="H83" s="41"/>
      <c r="I83" s="41" t="s">
        <v>21</v>
      </c>
      <c r="J83" s="42">
        <v>400575.95</v>
      </c>
      <c r="K83" s="54">
        <v>253164.56</v>
      </c>
      <c r="L83" s="43">
        <f>+J83+K83</f>
        <v>653740.51</v>
      </c>
      <c r="M83" s="54">
        <f>+M82-K83</f>
        <v>45569620.079999983</v>
      </c>
    </row>
    <row r="84" spans="2:43" ht="17.25" x14ac:dyDescent="0.3">
      <c r="C84" s="41" t="s">
        <v>22</v>
      </c>
      <c r="D84" s="42">
        <v>396491.32</v>
      </c>
      <c r="E84" s="42">
        <v>1761956</v>
      </c>
      <c r="F84" s="42">
        <f t="shared" si="14"/>
        <v>2158447.3199999998</v>
      </c>
      <c r="G84" s="42">
        <f>+G83-E84</f>
        <v>52287171</v>
      </c>
      <c r="H84" s="41"/>
      <c r="I84" s="41" t="s">
        <v>22</v>
      </c>
      <c r="J84" s="42">
        <v>400575.95</v>
      </c>
      <c r="K84" s="54">
        <v>253164.56</v>
      </c>
      <c r="L84" s="43">
        <f t="shared" ref="L84:L86" si="18">+J84+K84</f>
        <v>653740.51</v>
      </c>
      <c r="M84" s="43">
        <f>+M83-K84</f>
        <v>45316455.519999981</v>
      </c>
    </row>
    <row r="85" spans="2:43" ht="17.25" x14ac:dyDescent="0.3">
      <c r="C85" s="41" t="s">
        <v>7</v>
      </c>
      <c r="D85" s="42">
        <v>388485.98</v>
      </c>
      <c r="E85" s="42">
        <v>1773671</v>
      </c>
      <c r="F85" s="42">
        <f t="shared" si="14"/>
        <v>2162156.98</v>
      </c>
      <c r="G85" s="42">
        <f t="shared" ref="G85:G87" si="19">+G84-E85</f>
        <v>50513500</v>
      </c>
      <c r="H85" s="41"/>
      <c r="I85" s="41" t="s">
        <v>7</v>
      </c>
      <c r="J85" s="42">
        <v>378864.46</v>
      </c>
      <c r="K85" s="42">
        <v>253164.56</v>
      </c>
      <c r="L85" s="43">
        <f t="shared" si="18"/>
        <v>632029.02</v>
      </c>
      <c r="M85" s="43">
        <f t="shared" ref="M85" si="20">+M84-K85</f>
        <v>45063290.959999979</v>
      </c>
    </row>
    <row r="86" spans="2:43" ht="17.25" x14ac:dyDescent="0.3">
      <c r="C86" s="41" t="s">
        <v>8</v>
      </c>
      <c r="D86" s="54">
        <v>336187.7</v>
      </c>
      <c r="E86" s="54">
        <v>1785469</v>
      </c>
      <c r="F86" s="54">
        <f t="shared" si="14"/>
        <v>2121656.7000000002</v>
      </c>
      <c r="G86" s="54">
        <f>+G85-E86</f>
        <v>48728031</v>
      </c>
      <c r="H86" s="41"/>
      <c r="I86" s="41" t="s">
        <v>8</v>
      </c>
      <c r="J86" s="42">
        <v>381972.1</v>
      </c>
      <c r="K86" s="42">
        <v>253164.56</v>
      </c>
      <c r="L86" s="43">
        <f t="shared" si="18"/>
        <v>635136.65999999992</v>
      </c>
      <c r="M86" s="43">
        <f>+M85-K86</f>
        <v>44810126.399999976</v>
      </c>
    </row>
    <row r="87" spans="2:43" ht="17.25" x14ac:dyDescent="0.3">
      <c r="C87" s="41" t="s">
        <v>9</v>
      </c>
      <c r="D87" s="54">
        <v>334450.51</v>
      </c>
      <c r="E87" s="54">
        <v>1797352</v>
      </c>
      <c r="F87" s="54">
        <f t="shared" si="14"/>
        <v>2131802.5099999998</v>
      </c>
      <c r="G87" s="54">
        <f t="shared" si="19"/>
        <v>46930679</v>
      </c>
      <c r="H87" s="41"/>
      <c r="I87" s="41" t="s">
        <v>9</v>
      </c>
      <c r="J87" s="42">
        <v>371973.84</v>
      </c>
      <c r="K87" s="41">
        <v>253164.56</v>
      </c>
      <c r="L87" s="43">
        <f>+J87+K87</f>
        <v>625138.4</v>
      </c>
      <c r="M87" s="43">
        <f>+M86-K87</f>
        <v>44556961.839999974</v>
      </c>
    </row>
    <row r="88" spans="2:43" s="5" customFormat="1" ht="17.25" x14ac:dyDescent="0.3">
      <c r="B88" s="9"/>
      <c r="C88" s="66" t="s">
        <v>4</v>
      </c>
      <c r="D88" s="67">
        <f>SUM(D76:D87)</f>
        <v>5764313.4100000011</v>
      </c>
      <c r="E88" s="67">
        <f>SUM(E76:E87)</f>
        <v>20802174</v>
      </c>
      <c r="F88" s="68"/>
      <c r="G88" s="68"/>
      <c r="H88" s="66"/>
      <c r="I88" s="66"/>
      <c r="J88" s="67">
        <f>SUM(J76:J87)</f>
        <v>4823285.8</v>
      </c>
      <c r="K88" s="67">
        <f>SUM(K76:K87)</f>
        <v>3037974.72</v>
      </c>
      <c r="L88" s="66"/>
      <c r="M88" s="66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2:43" ht="17.25" x14ac:dyDescent="0.3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43" s="44" customFormat="1" ht="18" x14ac:dyDescent="0.25">
      <c r="C90" s="45">
        <v>2019</v>
      </c>
      <c r="D90" s="46" t="s">
        <v>10</v>
      </c>
      <c r="E90" s="46" t="s">
        <v>11</v>
      </c>
      <c r="F90" s="46" t="s">
        <v>12</v>
      </c>
      <c r="G90" s="46" t="s">
        <v>13</v>
      </c>
      <c r="H90" s="45" t="s">
        <v>6</v>
      </c>
      <c r="I90" s="45">
        <v>2018</v>
      </c>
      <c r="J90" s="45" t="s">
        <v>10</v>
      </c>
      <c r="K90" s="45" t="s">
        <v>11</v>
      </c>
      <c r="L90" s="46" t="s">
        <v>12</v>
      </c>
      <c r="M90" s="45" t="s">
        <v>13</v>
      </c>
    </row>
    <row r="91" spans="2:43" ht="17.25" x14ac:dyDescent="0.3">
      <c r="C91" s="41" t="s">
        <v>14</v>
      </c>
      <c r="D91" s="54">
        <v>920056.39</v>
      </c>
      <c r="E91" s="54">
        <v>1544304</v>
      </c>
      <c r="F91" s="43">
        <f t="shared" ref="F91:F99" si="21">+D91+E91</f>
        <v>2464360.39</v>
      </c>
      <c r="G91" s="54">
        <f>86951531-E91</f>
        <v>85407227</v>
      </c>
      <c r="H91" s="41">
        <v>12.2879</v>
      </c>
      <c r="I91" s="41" t="s">
        <v>7</v>
      </c>
      <c r="J91" s="42">
        <v>430345.99</v>
      </c>
      <c r="K91" s="42">
        <v>253164.56</v>
      </c>
      <c r="L91" s="43">
        <f>+J91+K91</f>
        <v>683510.55</v>
      </c>
      <c r="M91" s="54">
        <v>48101265.479999997</v>
      </c>
      <c r="N91" s="2">
        <f>+M91+K91</f>
        <v>48354430.039999999</v>
      </c>
    </row>
    <row r="92" spans="2:43" ht="17.25" x14ac:dyDescent="0.3">
      <c r="C92" s="41" t="s">
        <v>15</v>
      </c>
      <c r="D92" s="54">
        <v>936483.12</v>
      </c>
      <c r="E92" s="54">
        <v>1554468</v>
      </c>
      <c r="F92" s="43">
        <f t="shared" si="21"/>
        <v>2490951.12</v>
      </c>
      <c r="G92" s="54">
        <f t="shared" ref="G92:G97" si="22">+G91-E92</f>
        <v>83852759</v>
      </c>
      <c r="H92" s="41">
        <v>12.3355</v>
      </c>
      <c r="I92" s="41" t="s">
        <v>8</v>
      </c>
      <c r="J92" s="54">
        <v>409332.53</v>
      </c>
      <c r="K92" s="42">
        <v>253164.56</v>
      </c>
      <c r="L92" s="43">
        <f>+J91+K91</f>
        <v>683510.55</v>
      </c>
      <c r="M92" s="54">
        <f>+M91-K92</f>
        <v>47848100.919999994</v>
      </c>
    </row>
    <row r="93" spans="2:43" ht="17.25" x14ac:dyDescent="0.3">
      <c r="C93" s="41" t="s">
        <v>16</v>
      </c>
      <c r="D93" s="54">
        <v>829573.99</v>
      </c>
      <c r="E93" s="54">
        <v>1564705</v>
      </c>
      <c r="F93" s="43">
        <f t="shared" si="21"/>
        <v>2394278.9900000002</v>
      </c>
      <c r="G93" s="54">
        <f t="shared" si="22"/>
        <v>82288054</v>
      </c>
      <c r="H93" s="41">
        <v>12.2812</v>
      </c>
      <c r="I93" s="41" t="s">
        <v>9</v>
      </c>
      <c r="J93" s="42">
        <v>416753.16</v>
      </c>
      <c r="K93" s="42">
        <v>253164.56</v>
      </c>
      <c r="L93" s="43">
        <f>+J93+K93</f>
        <v>669917.72</v>
      </c>
      <c r="M93" s="43">
        <v>47594936.560000002</v>
      </c>
    </row>
    <row r="94" spans="2:43" s="6" customFormat="1" ht="17.25" x14ac:dyDescent="0.3">
      <c r="B94" s="8"/>
      <c r="C94" s="41" t="s">
        <v>17</v>
      </c>
      <c r="D94" s="54">
        <v>812295.54</v>
      </c>
      <c r="E94" s="54">
        <v>1575014</v>
      </c>
      <c r="F94" s="43">
        <f t="shared" si="21"/>
        <v>2387309.54</v>
      </c>
      <c r="G94" s="54">
        <f t="shared" si="22"/>
        <v>80713040</v>
      </c>
      <c r="H94" s="41">
        <v>12.254099999999999</v>
      </c>
      <c r="I94" s="66" t="s">
        <v>4</v>
      </c>
      <c r="J94" s="67">
        <f>SUM(J91:J93)</f>
        <v>1256431.68</v>
      </c>
      <c r="K94" s="67">
        <f>SUM(K91:K93)</f>
        <v>759493.67999999993</v>
      </c>
      <c r="L94" s="66"/>
      <c r="M94" s="66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2:43" ht="17.25" x14ac:dyDescent="0.3">
      <c r="C95" s="41" t="s">
        <v>18</v>
      </c>
      <c r="D95" s="54">
        <v>824077.88</v>
      </c>
      <c r="E95" s="54">
        <v>1585398</v>
      </c>
      <c r="F95" s="54">
        <f t="shared" si="21"/>
        <v>2409475.88</v>
      </c>
      <c r="G95" s="54">
        <f t="shared" si="22"/>
        <v>79127642</v>
      </c>
      <c r="H95" s="41">
        <v>12.252000000000001</v>
      </c>
      <c r="I95" s="30"/>
      <c r="J95" s="30"/>
      <c r="K95" s="30"/>
      <c r="L95" s="30"/>
      <c r="M95" s="30"/>
    </row>
    <row r="96" spans="2:43" ht="17.25" x14ac:dyDescent="0.3">
      <c r="C96" s="41" t="s">
        <v>19</v>
      </c>
      <c r="D96" s="54">
        <v>835297.73</v>
      </c>
      <c r="E96" s="54">
        <v>1595855</v>
      </c>
      <c r="F96" s="54">
        <f t="shared" si="21"/>
        <v>2431152.73</v>
      </c>
      <c r="G96" s="54">
        <f t="shared" si="22"/>
        <v>77531787</v>
      </c>
      <c r="H96" s="41">
        <v>12.259</v>
      </c>
      <c r="I96" s="40" t="s">
        <v>1</v>
      </c>
      <c r="J96" s="40" t="s">
        <v>10</v>
      </c>
      <c r="K96" s="40" t="s">
        <v>11</v>
      </c>
      <c r="L96" s="40" t="s">
        <v>23</v>
      </c>
      <c r="M96" s="30"/>
    </row>
    <row r="97" spans="3:13" ht="17.25" x14ac:dyDescent="0.3">
      <c r="C97" s="41" t="s">
        <v>20</v>
      </c>
      <c r="D97" s="54">
        <v>790657.74</v>
      </c>
      <c r="E97" s="54">
        <v>1606386</v>
      </c>
      <c r="F97" s="54">
        <f t="shared" si="21"/>
        <v>2397043.7400000002</v>
      </c>
      <c r="G97" s="54">
        <f t="shared" si="22"/>
        <v>75925401</v>
      </c>
      <c r="H97" s="64">
        <v>12.237399999999999</v>
      </c>
      <c r="I97" s="40" t="s">
        <v>24</v>
      </c>
      <c r="J97" s="73">
        <f>+J94+J88+J73+J54</f>
        <v>12065061.399999999</v>
      </c>
      <c r="K97" s="73">
        <f>+K94+K88+K73+K54</f>
        <v>9873417.8400000017</v>
      </c>
      <c r="L97" s="73">
        <f>+J97+K97</f>
        <v>21938479.240000002</v>
      </c>
      <c r="M97" s="30"/>
    </row>
    <row r="98" spans="3:13" ht="17.25" x14ac:dyDescent="0.3">
      <c r="C98" s="41" t="s">
        <v>21</v>
      </c>
      <c r="D98" s="54">
        <v>849700.57</v>
      </c>
      <c r="E98" s="54">
        <v>1616993</v>
      </c>
      <c r="F98" s="54">
        <f t="shared" si="21"/>
        <v>2466693.5699999998</v>
      </c>
      <c r="G98" s="54">
        <f>+G97-E98</f>
        <v>74308408</v>
      </c>
      <c r="H98" s="41">
        <v>12.208600000000001</v>
      </c>
    </row>
    <row r="99" spans="3:13" ht="17.25" x14ac:dyDescent="0.3">
      <c r="C99" s="41" t="s">
        <v>22</v>
      </c>
      <c r="D99" s="54">
        <v>718231</v>
      </c>
      <c r="E99" s="54">
        <v>1627674</v>
      </c>
      <c r="F99" s="54">
        <f t="shared" si="21"/>
        <v>2345905</v>
      </c>
      <c r="G99" s="54">
        <f>+G98-E99</f>
        <v>72680734</v>
      </c>
      <c r="H99" s="41">
        <v>11.75</v>
      </c>
    </row>
    <row r="100" spans="3:13" ht="17.25" x14ac:dyDescent="0.3">
      <c r="C100" s="41" t="s">
        <v>7</v>
      </c>
      <c r="D100" s="54">
        <v>716514.95</v>
      </c>
      <c r="E100" s="54">
        <v>1638433</v>
      </c>
      <c r="F100" s="54">
        <f>+D100+E100</f>
        <v>2354947.9500000002</v>
      </c>
      <c r="G100" s="54">
        <v>71042301</v>
      </c>
      <c r="H100" s="41">
        <v>11.8301</v>
      </c>
    </row>
    <row r="101" spans="3:13" ht="17.25" x14ac:dyDescent="0.3">
      <c r="C101" s="41" t="s">
        <v>8</v>
      </c>
      <c r="D101" s="54">
        <v>762620.53</v>
      </c>
      <c r="E101" s="54">
        <v>1649268</v>
      </c>
      <c r="F101" s="54">
        <f>+D101+E101</f>
        <v>2411888.5300000003</v>
      </c>
      <c r="G101" s="54">
        <f>+G100-E101</f>
        <v>69393033</v>
      </c>
      <c r="H101" s="41">
        <v>11.710599999999999</v>
      </c>
    </row>
    <row r="102" spans="3:13" ht="17.25" x14ac:dyDescent="0.3">
      <c r="C102" s="41" t="s">
        <v>9</v>
      </c>
      <c r="D102" s="54">
        <v>621956.67000000004</v>
      </c>
      <c r="E102" s="54">
        <v>1660180</v>
      </c>
      <c r="F102" s="54">
        <f>+D102+E102</f>
        <v>2282136.67</v>
      </c>
      <c r="G102" s="54">
        <f>+G101-E102</f>
        <v>67732853</v>
      </c>
      <c r="H102" s="41">
        <v>11.5236</v>
      </c>
    </row>
    <row r="103" spans="3:13" ht="17.25" x14ac:dyDescent="0.3">
      <c r="C103" s="66" t="s">
        <v>4</v>
      </c>
      <c r="D103" s="67">
        <f>SUM(D91:D102)</f>
        <v>9617466.1100000013</v>
      </c>
      <c r="E103" s="67">
        <f>SUM(E91:E102)</f>
        <v>19218678</v>
      </c>
      <c r="F103" s="66"/>
      <c r="G103" s="66"/>
      <c r="H103" s="66"/>
    </row>
    <row r="104" spans="3:13" ht="17.25" x14ac:dyDescent="0.3">
      <c r="C104" s="30"/>
      <c r="D104" s="32"/>
      <c r="E104" s="32"/>
      <c r="F104" s="32"/>
      <c r="G104" s="30"/>
      <c r="H104" s="30"/>
    </row>
    <row r="105" spans="3:13" ht="18" x14ac:dyDescent="0.25">
      <c r="C105" s="45">
        <v>2018</v>
      </c>
      <c r="D105" s="46" t="s">
        <v>10</v>
      </c>
      <c r="E105" s="46" t="s">
        <v>11</v>
      </c>
      <c r="F105" s="46" t="s">
        <v>12</v>
      </c>
      <c r="G105" s="46" t="s">
        <v>13</v>
      </c>
      <c r="H105" s="45" t="s">
        <v>6</v>
      </c>
    </row>
    <row r="106" spans="3:13" ht="17.25" x14ac:dyDescent="0.3">
      <c r="C106" s="41" t="s">
        <v>7</v>
      </c>
      <c r="D106" s="54">
        <v>990896.35</v>
      </c>
      <c r="E106" s="54">
        <v>1514241</v>
      </c>
      <c r="F106" s="54">
        <f>+D106+E106</f>
        <v>2505137.35</v>
      </c>
      <c r="G106" s="54">
        <v>90009933</v>
      </c>
      <c r="H106" s="41"/>
    </row>
    <row r="107" spans="3:13" ht="17.25" x14ac:dyDescent="0.3">
      <c r="C107" s="41" t="s">
        <v>8</v>
      </c>
      <c r="D107" s="54">
        <v>1012095.16</v>
      </c>
      <c r="E107" s="54">
        <v>1524191</v>
      </c>
      <c r="F107" s="54">
        <f>+D107+E107</f>
        <v>2536286.16</v>
      </c>
      <c r="G107" s="54">
        <f>+G106-E107</f>
        <v>88485742</v>
      </c>
      <c r="H107" s="41"/>
    </row>
    <row r="108" spans="3:13" ht="17.25" x14ac:dyDescent="0.3">
      <c r="C108" s="41" t="s">
        <v>9</v>
      </c>
      <c r="D108" s="41">
        <v>801919.96</v>
      </c>
      <c r="E108" s="54">
        <v>1534211</v>
      </c>
      <c r="F108" s="54">
        <f>+D108+E108</f>
        <v>2336130.96</v>
      </c>
      <c r="G108" s="54">
        <f>+G107-E108</f>
        <v>86951531</v>
      </c>
      <c r="H108" s="41"/>
    </row>
    <row r="109" spans="3:13" ht="17.25" x14ac:dyDescent="0.3">
      <c r="C109" s="66" t="s">
        <v>4</v>
      </c>
      <c r="D109" s="67">
        <f>SUM(D106:D108)</f>
        <v>2804911.4699999997</v>
      </c>
      <c r="E109" s="67">
        <f>SUM(E106:E108)</f>
        <v>4572643</v>
      </c>
      <c r="F109" s="66"/>
      <c r="G109" s="66"/>
      <c r="H109" s="66"/>
    </row>
    <row r="110" spans="3:13" ht="17.25" x14ac:dyDescent="0.3">
      <c r="C110" s="30"/>
      <c r="D110" s="30"/>
      <c r="E110" s="30"/>
      <c r="F110" s="30"/>
      <c r="G110" s="30"/>
      <c r="H110" s="30"/>
    </row>
    <row r="111" spans="3:13" ht="17.25" x14ac:dyDescent="0.3">
      <c r="C111" s="40" t="s">
        <v>5</v>
      </c>
      <c r="D111" s="40" t="s">
        <v>10</v>
      </c>
      <c r="E111" s="40" t="s">
        <v>11</v>
      </c>
      <c r="F111" s="40" t="s">
        <v>23</v>
      </c>
      <c r="G111" s="40"/>
      <c r="H111" s="40"/>
    </row>
    <row r="112" spans="3:13" ht="17.25" x14ac:dyDescent="0.3">
      <c r="C112" s="40" t="s">
        <v>25</v>
      </c>
      <c r="D112" s="73">
        <f>+D109+D103+D88+D69</f>
        <v>21273396.660000004</v>
      </c>
      <c r="E112" s="73">
        <f>+E109+E103+E88+E69</f>
        <v>67120385</v>
      </c>
      <c r="F112" s="73">
        <f>+D112+E112</f>
        <v>88393781.659999996</v>
      </c>
      <c r="G112" s="40"/>
      <c r="H112" s="40"/>
    </row>
    <row r="118" spans="7:8" x14ac:dyDescent="0.25">
      <c r="G118" s="2"/>
    </row>
    <row r="119" spans="7:8" x14ac:dyDescent="0.25">
      <c r="G119" s="2"/>
    </row>
    <row r="120" spans="7:8" x14ac:dyDescent="0.25">
      <c r="G120" s="2"/>
    </row>
    <row r="123" spans="7:8" x14ac:dyDescent="0.25">
      <c r="G123" s="3"/>
      <c r="H123" s="2"/>
    </row>
    <row r="124" spans="7:8" x14ac:dyDescent="0.25">
      <c r="G124" s="3"/>
    </row>
    <row r="125" spans="7:8" x14ac:dyDescent="0.25">
      <c r="G125" s="2"/>
    </row>
    <row r="127" spans="7:8" x14ac:dyDescent="0.25">
      <c r="G127" s="2"/>
    </row>
    <row r="129" spans="7:7" x14ac:dyDescent="0.25">
      <c r="G129" s="2"/>
    </row>
  </sheetData>
  <mergeCells count="9">
    <mergeCell ref="D15:H15"/>
    <mergeCell ref="D14:H14"/>
    <mergeCell ref="D13:H13"/>
    <mergeCell ref="B7:N8"/>
    <mergeCell ref="A1:A3"/>
    <mergeCell ref="B3:N3"/>
    <mergeCell ref="B2:N2"/>
    <mergeCell ref="B1:N1"/>
    <mergeCell ref="B4:N4"/>
  </mergeCells>
  <hyperlinks>
    <hyperlink ref="K6" r:id="rId1"/>
    <hyperlink ref="B7:N8" r:id="rId2" display="LA INFORMACIÓN SE ENCUENTRA EN PROCESO DE ACTUALIZACIÓN, YA QUE LA INSTITUCIÓN BANCARIA AUN NO PROPORCIONA LA FACTURA CORRESPONDIENTE (OFICIO)"/>
    <hyperlink ref="D13:H13" r:id="rId3" display="LA INFORMACIÓN SE ENCUENTRA EN PROCESO DE ACTUALIZACIÓN, YA QUE LA INSTITUCIÓN BANCARIA AUN NO PROPORCIONA LA FACTURA CORRESPONDIENTE (OFICIO)"/>
    <hyperlink ref="D14:H14" r:id="rId4" display="LA INFORMACIÓN SE ENCUENTRA EN PROCESO DE ACTUALIZACIÓN, YA QUE LA INSTITUCIÓN BANCARIA AUN NO PROPORCIONA LA FACTURA CORRESPONDIENTE (OFICIO)"/>
    <hyperlink ref="D15:H15" r:id="rId5" display="LA INFORMACIÓN SE ENCUENTRA EN PROCESO DE ACTUALIZACIÓN, YA QUE LA INSTITUCIÓN BANCARIA AUN NO PROPORCIONA LA FACTURA CORRESPONDIENTE (OFICIO)"/>
  </hyperlinks>
  <pageMargins left="0.70866141732283472" right="0.70866141732283472" top="0.74803149606299213" bottom="0.74803149606299213" header="0.31496062992125984" footer="0.31496062992125984"/>
  <pageSetup scale="49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2024-04-22T19:07:45Z</dcterms:modified>
</cp:coreProperties>
</file>