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an\Desktop\Informes Noviembre\Direccion Juridica\"/>
    </mc:Choice>
  </mc:AlternateContent>
  <bookViews>
    <workbookView xWindow="0" yWindow="0" windowWidth="20490" windowHeight="765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K20" i="1" l="1"/>
  <c r="M20" i="1"/>
  <c r="K19" i="1"/>
  <c r="M19" i="1"/>
  <c r="M17" i="1"/>
  <c r="M16" i="1"/>
  <c r="K16" i="1"/>
  <c r="M14" i="1"/>
  <c r="K14" i="1"/>
</calcChain>
</file>

<file path=xl/sharedStrings.xml><?xml version="1.0" encoding="utf-8"?>
<sst xmlns="http://schemas.openxmlformats.org/spreadsheetml/2006/main" count="125" uniqueCount="92">
  <si>
    <t>MATRIZ DE INDICADORES DE RESULTADO</t>
  </si>
  <si>
    <t>Coordinacion</t>
  </si>
  <si>
    <t>Dependencia</t>
  </si>
  <si>
    <t>Ejercicio fiscal</t>
  </si>
  <si>
    <t xml:space="preserve">Secretaria </t>
  </si>
  <si>
    <t xml:space="preserve">Dirección De Prevencion Social de la violencia y la Delincuencia </t>
  </si>
  <si>
    <t>PLAN DE 100 DÍAS</t>
  </si>
  <si>
    <t>EJE</t>
  </si>
  <si>
    <t>Administración</t>
  </si>
  <si>
    <t>RESUMEN NARRATIVO</t>
  </si>
  <si>
    <t>INDICADORES</t>
  </si>
  <si>
    <t>MEDIOS DE VERIFICACIÓN</t>
  </si>
  <si>
    <t>SUPUESTO</t>
  </si>
  <si>
    <t>OCTUBRE</t>
  </si>
  <si>
    <t>NOVIEMBRE</t>
  </si>
  <si>
    <t>DICIEMBRE</t>
  </si>
  <si>
    <t>Indicador</t>
  </si>
  <si>
    <t>Tipo</t>
  </si>
  <si>
    <t>Cualitativos</t>
  </si>
  <si>
    <t>Res. Final</t>
  </si>
  <si>
    <t>FIN</t>
  </si>
  <si>
    <t>PROPÓSITO</t>
  </si>
  <si>
    <t xml:space="preserve">Eficacia </t>
  </si>
  <si>
    <t>Mensual</t>
  </si>
  <si>
    <t xml:space="preserve">Formula </t>
  </si>
  <si>
    <t xml:space="preserve">Frecuencia 
de la medición </t>
  </si>
  <si>
    <t>Metas</t>
  </si>
  <si>
    <t xml:space="preserve">FUENTES DE INFORMACIÓN </t>
  </si>
  <si>
    <t>Registro de seguimieto en bases de datos y de oficios generados</t>
  </si>
  <si>
    <t>AVANCES</t>
  </si>
  <si>
    <t>Cuantitativos / 
Observaciones %</t>
  </si>
  <si>
    <t xml:space="preserve">Cumplimientos por Requerimientos de  Quejas, en Materia de Derechos Humanos </t>
  </si>
  <si>
    <t xml:space="preserve">Registro en base de datos, oficios generados, comunicados, contestaciones </t>
  </si>
  <si>
    <t xml:space="preserve">Direccion Juridica/ Jefatura Contenciosa </t>
  </si>
  <si>
    <t xml:space="preserve">Direccion Juridica / Jefatura Consultiva </t>
  </si>
  <si>
    <t xml:space="preserve">Los Vistadores Adjuntos Adscritos a las Visutadurias de la Comisision Estatal de Derechos Humanos Jalisco, revisan, requieren y procuran, informes, datos, recomiendan y requieren, determinados cumplimientos por conducto de la Direccion Juridica especificamente del Aárea Juridico Consultiva </t>
  </si>
  <si>
    <t xml:space="preserve">Los Tribunales por la envestidura y gerarquia que de ellos emana; ordenan, determinan y requieren a la autoridad para el cumplimiento de determinados actos, recabar informes y datos, que se estime necesario, al advertir que la autoridad emite determinados actos que para los particulares estimen vulneren o restrigan sus derechos humanos.  </t>
  </si>
  <si>
    <t xml:space="preserve">Contribuir al Desarrollo de la dministración pública municipal mediante procesos de planeación, evaluación y seguimiento, que permitan a la Sindicatura Municipal realizar sus procesos con apego a la legalidad, apostando por la mejora contínua, profesionalizacion y debida transparencia. </t>
  </si>
  <si>
    <t xml:space="preserve">Desarrollar los procesos legales con el debido apego en la normatividad aplicable y vigente, permite el debido cumplimiento de términos y requerimientos, ante instancias Jurisidccionales y aquellos actos juridicos entre particulares.   </t>
  </si>
  <si>
    <t xml:space="preserve">Mide la proporcion de las quejas que son atendidas, y canalizadas para su debido cumplimiento,  que se derivan de procesos iniciados ante la Comicion Estatal de Derechos Humanos </t>
  </si>
  <si>
    <t>Promedio Mensual de quejas atendidas</t>
  </si>
  <si>
    <t xml:space="preserve">Porcentaje de quejas que han sido atendias respecto de las recibidas  </t>
  </si>
  <si>
    <t xml:space="preserve"> COMPONENTE 1</t>
  </si>
  <si>
    <t>Actividad 1.1</t>
  </si>
  <si>
    <t>COMPONENTE 2</t>
  </si>
  <si>
    <t>Actividad 2.1</t>
  </si>
  <si>
    <t>Registro  de seguimiento en bases de datos y de oficios generados</t>
  </si>
  <si>
    <t xml:space="preserve">La comision Estatal de Derechos Humanos, deriva asuntos de competencia municipal que tienen injererencia en procedimientos a solicitud de particulares afectados por el actuar de la autoridad, los que consideran no se realizaron con el debido apego normativo. </t>
  </si>
  <si>
    <t xml:space="preserve">Este indicador tiene una frecuencia de medicion mensual, el cual varia como consecuencia de las quejuas que ingresan, según los procesos en los que se deba realizar alguna recomendación o haya algun requerimiento. </t>
  </si>
  <si>
    <t xml:space="preserve">Avance  Mensual </t>
  </si>
  <si>
    <t xml:space="preserve">Cumplimiento a los Requerimientos de Tribunales en Materia Amparo </t>
  </si>
  <si>
    <t xml:space="preserve">Porcentaje de Amparos recibidos y Contestados  </t>
  </si>
  <si>
    <t>Actividad 2.2</t>
  </si>
  <si>
    <t xml:space="preserve">Cumplimiento por Juicios de Nulidad </t>
  </si>
  <si>
    <t xml:space="preserve">Porcentaje de Amparos  Solventados  y Nulidades cumplimentadas </t>
  </si>
  <si>
    <t xml:space="preserve">Porcentaje de Juicios de Nulidad cumplimentados </t>
  </si>
  <si>
    <t xml:space="preserve">Seguimiento a requerimientos de Tribunales en Materia Administrativa de Amparo y Juicios de Nulidad  </t>
  </si>
  <si>
    <t xml:space="preserve">Mide la proporción de los requerimientos en amteria de Amparo y Juicios de Nulidades provenientes de los Tribubales  </t>
  </si>
  <si>
    <t xml:space="preserve">Seguimiento a las quejas en Materia de Derechos Humanos </t>
  </si>
  <si>
    <t xml:space="preserve">La jefatura Contenciosa, se encarga de recabar informes y datos de las dependencias o áreas locales del Municipio a efecto de emitir la contestacion correspondiente,  según el asunto del que se trate emitiendo en tiempo y forma la debida contestacion </t>
  </si>
  <si>
    <t>Este indicador tiene una frecuencia de medicion mensual, el cual varia conforme a los amparos ingresados</t>
  </si>
  <si>
    <t xml:space="preserve">Avance Mensual </t>
  </si>
  <si>
    <t>Registro en Base de datos especifica por cumplimientos en materia de nulidad realizados</t>
  </si>
  <si>
    <t xml:space="preserve">El Área contenciosa, emite las comunicaciones internas para que se cumpla con lo solicitado, asi mismo vigila que el requerimiento se lleve a cabo para turnar de nueva cuenta al Tribunal evidenciando lo cumplido </t>
  </si>
  <si>
    <t>COMPONENTE 3</t>
  </si>
  <si>
    <t xml:space="preserve">Cumplimientos a los requerimientos por Juicios en Materia Laboral </t>
  </si>
  <si>
    <t>Mide la cantidad de Juicios que en tiempo y forma se contestan, los requerimientos a otras áreas para recabar, datos, informes y requerir personal para desahogo de audiencias</t>
  </si>
  <si>
    <t xml:space="preserve">Registros de bases de Datos especifica por el seguimiento de juicios, oficios enviados y recibidos </t>
  </si>
  <si>
    <t xml:space="preserve">Direccion Juridica/ Jefatura Laboral </t>
  </si>
  <si>
    <t xml:space="preserve">La Jefatura Laboral realiza el registro correspondiente de emplazamientos para su debida contestacion en el tiempo de ley, requiere datos relacionados con registro laboreles, nominas, pagos, cheques, altas y bajas de moviemiento de personal, y requerir a diversos servidores publicos para la concurrencia al Tribuanles por el Desahogo de audiencias a los que hayan sido requeridos </t>
  </si>
  <si>
    <t xml:space="preserve">Este indicador tiene una frecuencia de medicion mensual, por lo que varia constantemente según las demandas ingresadas y los requerimientos hechos por el Tribunal Laboral </t>
  </si>
  <si>
    <t>Actividad 3.1</t>
  </si>
  <si>
    <t xml:space="preserve">Porcentaje de emplazamientos contestados, y diversos requerimientos generados por la autoridad laboral </t>
  </si>
  <si>
    <t xml:space="preserve">Porcentaje de contestaciones de demanda </t>
  </si>
  <si>
    <t xml:space="preserve">Contestacion de Demandas por Juicios Laborales </t>
  </si>
  <si>
    <t>Número de quejas atentidas/ Número de quejas ingresadas *90</t>
  </si>
  <si>
    <t>Numero de cumplimientos realizados/ Numero de juicios ingresados para cumplimiento*90</t>
  </si>
  <si>
    <t>Numero de Requerimientos atendidos/ Numero de Requerimientos ingresados* 90</t>
  </si>
  <si>
    <t>Numero de contestaciones de demandas/ numero de Emplazamientos por autoridad *90</t>
  </si>
  <si>
    <t xml:space="preserve">Registro en Base de datos y cuadernillo de notificaciones </t>
  </si>
  <si>
    <t>Se emiten las contestaciones de las demandas notificadas debidamente emplazadas por el Tribunal de Justicia y Escalafon en tiempo y forma</t>
  </si>
  <si>
    <t>Actividad 3.2</t>
  </si>
  <si>
    <t xml:space="preserve">Requerimientos para comparecencias a Desahogo de audiencias ante Tribunal </t>
  </si>
  <si>
    <t>Porcentaje de notificaciones o requerimientos a servidores y funcionarios publicos para comparecer</t>
  </si>
  <si>
    <t xml:space="preserve">Oficios enviados y recibidos a las áreas internas del Municipio </t>
  </si>
  <si>
    <t xml:space="preserve">El tribuanl de Arbitraje y Escalafón requiere determinados servidores y funcionarios para comparecer en el desahoro de audiencias en el desarrollo del juicio laboral, sea por requerimiento del Actor o a propuesta de la entidad demandada </t>
  </si>
  <si>
    <t xml:space="preserve">El numero de quejas fue baja por las variaciones mensuales, sin embargo, de las 16 ingresadas 14 estan siendo atendidas mas dos que estan en el proceso </t>
  </si>
  <si>
    <t xml:space="preserve">Aunque el indicador tenga una variable conforme a los requerimientos que llegan mes con mes, estos son atendidos en su totalidad, emitiendo las contestaciones en tiempo y forma </t>
  </si>
  <si>
    <t>El indicador a pesar de su variabilidad, estos son atendidos en su totalidad, dentro del termino de ley</t>
  </si>
  <si>
    <t xml:space="preserve">El indicador es variable, sin embargo los emplezamientos ingresados en su totalidad se contestas en tiempo y forma </t>
  </si>
  <si>
    <t>Numero de notificaciones realizadas al personal para desahogo de audiencia / Audencias Requeridas por Tribunal *90</t>
  </si>
  <si>
    <t>Si bien aun que el indicador es variable de las audiencias notificadas, algunas no se realizan por que se difieren, se desisten o en su caso se pospone.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</si>
</sst>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1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3" borderId="0" xfId="0" applyFont="1" applyFill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0" xfId="0" applyFont="1" applyAlignment="1"/>
    <xf numFmtId="0" fontId="2" fillId="0" borderId="2" xfId="0" applyFont="1" applyBorder="1"/>
    <xf numFmtId="0" fontId="2" fillId="0" borderId="10" xfId="0" applyFont="1" applyBorder="1"/>
    <xf numFmtId="0" fontId="2" fillId="0" borderId="14" xfId="0" applyFont="1" applyBorder="1" applyAlignment="1">
      <alignment vertical="center" wrapText="1"/>
    </xf>
    <xf numFmtId="0" fontId="3" fillId="4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9" fontId="2" fillId="0" borderId="14" xfId="0" applyNumberFormat="1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9" fillId="0" borderId="16" xfId="0" applyFont="1" applyBorder="1" applyAlignment="1">
      <alignment vertical="center"/>
    </xf>
    <xf numFmtId="0" fontId="7" fillId="0" borderId="16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8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wrapText="1"/>
    </xf>
    <xf numFmtId="0" fontId="9" fillId="4" borderId="12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6" xfId="0" applyFont="1" applyBorder="1" applyAlignment="1"/>
    <xf numFmtId="0" fontId="4" fillId="0" borderId="9" xfId="0" applyFont="1" applyBorder="1" applyAlignment="1">
      <alignment horizontal="center" vertical="center"/>
    </xf>
    <xf numFmtId="0" fontId="2" fillId="0" borderId="10" xfId="0" applyFont="1" applyBorder="1"/>
    <xf numFmtId="0" fontId="5" fillId="4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762000</xdr:colOff>
      <xdr:row>0</xdr:row>
      <xdr:rowOff>0</xdr:rowOff>
    </xdr:from>
    <xdr:ext cx="1790700" cy="6381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0"/>
  <sheetViews>
    <sheetView tabSelected="1" zoomScale="70" zoomScaleNormal="70" workbookViewId="0">
      <selection activeCell="B25" sqref="B25"/>
    </sheetView>
  </sheetViews>
  <sheetFormatPr baseColWidth="10" defaultColWidth="14.42578125" defaultRowHeight="15.75" customHeight="1" x14ac:dyDescent="0.2"/>
  <cols>
    <col min="1" max="1" width="20" customWidth="1"/>
    <col min="2" max="2" width="34.140625" style="17" customWidth="1"/>
    <col min="3" max="3" width="15.7109375" customWidth="1"/>
    <col min="4" max="4" width="23.7109375" style="6" customWidth="1"/>
    <col min="7" max="7" width="11.5703125" style="6" customWidth="1"/>
    <col min="8" max="8" width="19.140625" customWidth="1"/>
    <col min="9" max="9" width="20.140625" style="6" customWidth="1"/>
    <col min="10" max="10" width="34.140625" customWidth="1"/>
    <col min="11" max="11" width="16.5703125" customWidth="1"/>
    <col min="12" max="12" width="22.140625" customWidth="1"/>
    <col min="14" max="14" width="22.5703125" customWidth="1"/>
    <col min="16" max="16" width="22.42578125" customWidth="1"/>
  </cols>
  <sheetData>
    <row r="1" spans="1:30" ht="12.75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.75" x14ac:dyDescent="0.2">
      <c r="A2" s="47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.75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" x14ac:dyDescent="0.25">
      <c r="A4" s="51" t="s">
        <v>1</v>
      </c>
      <c r="B4" s="52"/>
      <c r="C4" s="52"/>
      <c r="D4" s="52"/>
      <c r="E4" s="53"/>
      <c r="F4" s="51" t="s">
        <v>2</v>
      </c>
      <c r="G4" s="54"/>
      <c r="H4" s="52"/>
      <c r="I4" s="52"/>
      <c r="J4" s="52"/>
      <c r="K4" s="52"/>
      <c r="L4" s="53"/>
      <c r="M4" s="51" t="s">
        <v>3</v>
      </c>
      <c r="N4" s="52"/>
      <c r="O4" s="52"/>
      <c r="P4" s="52"/>
      <c r="Q4" s="53"/>
    </row>
    <row r="5" spans="1:30" ht="12.75" x14ac:dyDescent="0.2">
      <c r="A5" s="55" t="s">
        <v>4</v>
      </c>
      <c r="B5" s="52"/>
      <c r="C5" s="52"/>
      <c r="D5" s="52"/>
      <c r="E5" s="53"/>
      <c r="F5" s="55" t="s">
        <v>5</v>
      </c>
      <c r="G5" s="56"/>
      <c r="H5" s="52"/>
      <c r="I5" s="52"/>
      <c r="J5" s="52"/>
      <c r="K5" s="52"/>
      <c r="L5" s="53"/>
      <c r="M5" s="55">
        <v>2021</v>
      </c>
      <c r="N5" s="52"/>
      <c r="O5" s="52"/>
      <c r="P5" s="52"/>
      <c r="Q5" s="53"/>
    </row>
    <row r="6" spans="1:30" ht="15" x14ac:dyDescent="0.25">
      <c r="A6" s="57" t="s">
        <v>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30" ht="12.75" x14ac:dyDescent="0.2">
      <c r="A7" s="58" t="s">
        <v>7</v>
      </c>
      <c r="B7" s="52"/>
      <c r="C7" s="52"/>
      <c r="D7" s="52"/>
      <c r="E7" s="53"/>
      <c r="F7" s="67" t="s">
        <v>8</v>
      </c>
      <c r="G7" s="68"/>
      <c r="H7" s="52"/>
      <c r="I7" s="64"/>
      <c r="J7" s="52"/>
      <c r="K7" s="52"/>
      <c r="L7" s="52"/>
      <c r="M7" s="52"/>
      <c r="N7" s="52"/>
      <c r="O7" s="52"/>
      <c r="P7" s="52"/>
      <c r="Q7" s="53"/>
    </row>
    <row r="8" spans="1:30" ht="12.75" x14ac:dyDescent="0.2">
      <c r="A8" s="59" t="s">
        <v>9</v>
      </c>
      <c r="B8" s="60"/>
      <c r="C8" s="62" t="s">
        <v>10</v>
      </c>
      <c r="D8" s="63"/>
      <c r="E8" s="64"/>
      <c r="F8" s="60"/>
      <c r="G8" s="8"/>
      <c r="H8" s="65" t="s">
        <v>11</v>
      </c>
      <c r="I8" s="61" t="s">
        <v>27</v>
      </c>
      <c r="J8" s="66" t="s">
        <v>12</v>
      </c>
      <c r="K8" s="69" t="s">
        <v>29</v>
      </c>
      <c r="L8" s="52"/>
      <c r="M8" s="52"/>
      <c r="N8" s="52"/>
      <c r="O8" s="52"/>
      <c r="P8" s="52"/>
      <c r="Q8" s="53"/>
    </row>
    <row r="9" spans="1:30" ht="12.75" x14ac:dyDescent="0.2">
      <c r="A9" s="47"/>
      <c r="B9" s="46"/>
      <c r="C9" s="48"/>
      <c r="D9" s="49"/>
      <c r="E9" s="49"/>
      <c r="F9" s="50"/>
      <c r="G9" s="7"/>
      <c r="H9" s="47"/>
      <c r="I9" s="61"/>
      <c r="J9" s="46"/>
      <c r="K9" s="70" t="s">
        <v>13</v>
      </c>
      <c r="L9" s="53"/>
      <c r="M9" s="70" t="s">
        <v>14</v>
      </c>
      <c r="N9" s="53"/>
      <c r="O9" s="70" t="s">
        <v>15</v>
      </c>
      <c r="P9" s="52"/>
      <c r="Q9" s="53"/>
    </row>
    <row r="10" spans="1:30" ht="25.5" x14ac:dyDescent="0.2">
      <c r="A10" s="48"/>
      <c r="B10" s="50"/>
      <c r="C10" s="2" t="s">
        <v>16</v>
      </c>
      <c r="D10" s="10" t="s">
        <v>24</v>
      </c>
      <c r="E10" s="2" t="s">
        <v>17</v>
      </c>
      <c r="F10" s="11" t="s">
        <v>25</v>
      </c>
      <c r="G10" s="14" t="s">
        <v>26</v>
      </c>
      <c r="H10" s="49"/>
      <c r="I10" s="61"/>
      <c r="J10" s="50"/>
      <c r="K10" s="2" t="s">
        <v>18</v>
      </c>
      <c r="L10" s="15" t="s">
        <v>30</v>
      </c>
      <c r="M10" s="2" t="s">
        <v>18</v>
      </c>
      <c r="N10" s="15" t="s">
        <v>30</v>
      </c>
      <c r="O10" s="2" t="s">
        <v>18</v>
      </c>
      <c r="P10" s="15" t="s">
        <v>30</v>
      </c>
      <c r="Q10" s="3" t="s">
        <v>19</v>
      </c>
    </row>
    <row r="11" spans="1:30" ht="114.75" x14ac:dyDescent="0.2">
      <c r="A11" s="19" t="s">
        <v>20</v>
      </c>
      <c r="B11" s="18" t="s">
        <v>37</v>
      </c>
      <c r="C11" s="5"/>
      <c r="D11" s="5"/>
      <c r="E11" s="4"/>
      <c r="F11" s="5"/>
      <c r="G11" s="12"/>
      <c r="H11" s="4"/>
      <c r="I11" s="12"/>
      <c r="J11" s="4"/>
      <c r="K11" s="4"/>
      <c r="L11" s="4"/>
      <c r="M11" s="4"/>
      <c r="N11" s="4"/>
      <c r="O11" s="4"/>
      <c r="P11" s="4"/>
      <c r="Q11" s="4"/>
    </row>
    <row r="12" spans="1:30" ht="89.25" x14ac:dyDescent="0.2">
      <c r="A12" s="19" t="s">
        <v>21</v>
      </c>
      <c r="B12" s="18" t="s">
        <v>38</v>
      </c>
      <c r="C12" s="5"/>
      <c r="D12" s="5"/>
      <c r="E12" s="5"/>
      <c r="F12" s="5"/>
      <c r="G12" s="5"/>
      <c r="H12" s="4"/>
      <c r="I12" s="5"/>
      <c r="J12" s="4"/>
      <c r="K12" s="5"/>
      <c r="L12" s="4"/>
      <c r="M12" s="4"/>
      <c r="N12" s="4"/>
      <c r="O12" s="4"/>
      <c r="P12" s="4"/>
      <c r="Q12" s="4"/>
    </row>
    <row r="13" spans="1:30" ht="136.5" customHeight="1" x14ac:dyDescent="0.2">
      <c r="A13" s="38" t="s">
        <v>42</v>
      </c>
      <c r="B13" s="22" t="s">
        <v>58</v>
      </c>
      <c r="C13" s="21" t="s">
        <v>41</v>
      </c>
      <c r="D13" s="18" t="s">
        <v>39</v>
      </c>
      <c r="E13" s="9" t="s">
        <v>22</v>
      </c>
      <c r="F13" s="9" t="s">
        <v>23</v>
      </c>
      <c r="G13" s="13">
        <v>0.9</v>
      </c>
      <c r="H13" s="21" t="s">
        <v>46</v>
      </c>
      <c r="I13" s="9" t="s">
        <v>34</v>
      </c>
      <c r="J13" s="18" t="s">
        <v>47</v>
      </c>
      <c r="K13" s="24">
        <v>0.9</v>
      </c>
      <c r="L13" s="18" t="s">
        <v>48</v>
      </c>
      <c r="M13" s="26">
        <v>0.9</v>
      </c>
      <c r="N13" s="18" t="s">
        <v>48</v>
      </c>
      <c r="O13" s="26">
        <v>0.9</v>
      </c>
      <c r="P13" s="18" t="s">
        <v>48</v>
      </c>
      <c r="Q13" s="4"/>
    </row>
    <row r="14" spans="1:30" ht="140.25" customHeight="1" x14ac:dyDescent="0.2">
      <c r="A14" s="23" t="s">
        <v>43</v>
      </c>
      <c r="B14" s="16" t="s">
        <v>31</v>
      </c>
      <c r="C14" s="21" t="s">
        <v>40</v>
      </c>
      <c r="D14" s="21" t="s">
        <v>75</v>
      </c>
      <c r="E14" s="9" t="s">
        <v>22</v>
      </c>
      <c r="F14" s="9" t="s">
        <v>23</v>
      </c>
      <c r="G14" s="13">
        <v>0.9</v>
      </c>
      <c r="H14" s="9" t="s">
        <v>28</v>
      </c>
      <c r="I14" s="9" t="s">
        <v>34</v>
      </c>
      <c r="J14" s="18" t="s">
        <v>35</v>
      </c>
      <c r="K14" s="20">
        <f>(40/60)*90</f>
        <v>60</v>
      </c>
      <c r="L14" s="27" t="s">
        <v>49</v>
      </c>
      <c r="M14" s="25">
        <f>(14/16)*90</f>
        <v>78.75</v>
      </c>
      <c r="N14" s="25" t="s">
        <v>86</v>
      </c>
      <c r="O14" s="5"/>
      <c r="P14" s="5"/>
      <c r="Q14" s="5"/>
    </row>
    <row r="15" spans="1:30" ht="127.5" x14ac:dyDescent="0.2">
      <c r="A15" s="39" t="s">
        <v>44</v>
      </c>
      <c r="B15" s="22" t="s">
        <v>56</v>
      </c>
      <c r="C15" s="21" t="s">
        <v>54</v>
      </c>
      <c r="D15" s="21" t="s">
        <v>57</v>
      </c>
      <c r="E15" s="9" t="s">
        <v>22</v>
      </c>
      <c r="F15" s="9" t="s">
        <v>23</v>
      </c>
      <c r="G15" s="13">
        <v>0.9</v>
      </c>
      <c r="H15" s="9" t="s">
        <v>32</v>
      </c>
      <c r="I15" s="9" t="s">
        <v>33</v>
      </c>
      <c r="J15" s="18" t="s">
        <v>36</v>
      </c>
      <c r="K15" s="24">
        <v>0.9</v>
      </c>
      <c r="L15" s="32" t="s">
        <v>60</v>
      </c>
      <c r="M15" s="24">
        <v>0.9</v>
      </c>
      <c r="N15" s="32" t="s">
        <v>60</v>
      </c>
      <c r="O15" s="24">
        <v>0.9</v>
      </c>
      <c r="P15" s="32" t="s">
        <v>60</v>
      </c>
      <c r="Q15" s="5"/>
    </row>
    <row r="16" spans="1:30" ht="114.75" x14ac:dyDescent="0.2">
      <c r="A16" s="30" t="s">
        <v>45</v>
      </c>
      <c r="B16" s="22" t="s">
        <v>50</v>
      </c>
      <c r="C16" s="21" t="s">
        <v>51</v>
      </c>
      <c r="D16" s="21" t="s">
        <v>77</v>
      </c>
      <c r="E16" s="9" t="s">
        <v>22</v>
      </c>
      <c r="F16" s="9" t="s">
        <v>23</v>
      </c>
      <c r="G16" s="13">
        <v>0.9</v>
      </c>
      <c r="H16" s="21" t="s">
        <v>32</v>
      </c>
      <c r="I16" s="9" t="s">
        <v>33</v>
      </c>
      <c r="J16" s="18" t="s">
        <v>59</v>
      </c>
      <c r="K16" s="25">
        <f>(151/151)*90</f>
        <v>90</v>
      </c>
      <c r="L16" s="32" t="s">
        <v>61</v>
      </c>
      <c r="M16" s="25">
        <f>(79/79)*90</f>
        <v>90</v>
      </c>
      <c r="N16" s="5" t="s">
        <v>87</v>
      </c>
      <c r="O16" s="5"/>
      <c r="P16" s="5"/>
      <c r="Q16" s="5"/>
    </row>
    <row r="17" spans="1:17" ht="76.5" x14ac:dyDescent="0.2">
      <c r="A17" s="35" t="s">
        <v>52</v>
      </c>
      <c r="B17" s="31" t="s">
        <v>53</v>
      </c>
      <c r="C17" s="21" t="s">
        <v>55</v>
      </c>
      <c r="D17" s="21" t="s">
        <v>76</v>
      </c>
      <c r="E17" s="9" t="s">
        <v>22</v>
      </c>
      <c r="F17" s="9" t="s">
        <v>23</v>
      </c>
      <c r="G17" s="13">
        <v>0.9</v>
      </c>
      <c r="H17" s="21" t="s">
        <v>62</v>
      </c>
      <c r="I17" s="9" t="s">
        <v>33</v>
      </c>
      <c r="J17" s="18" t="s">
        <v>63</v>
      </c>
      <c r="K17" s="33">
        <v>90</v>
      </c>
      <c r="L17" s="34" t="s">
        <v>61</v>
      </c>
      <c r="M17" s="42">
        <f>(24/24)*90</f>
        <v>90</v>
      </c>
      <c r="N17" s="29" t="s">
        <v>88</v>
      </c>
      <c r="O17" s="28"/>
      <c r="P17" s="5"/>
      <c r="Q17" s="5"/>
    </row>
    <row r="18" spans="1:17" ht="140.25" x14ac:dyDescent="0.2">
      <c r="A18" s="40" t="s">
        <v>64</v>
      </c>
      <c r="B18" s="31" t="s">
        <v>65</v>
      </c>
      <c r="C18" s="21" t="s">
        <v>72</v>
      </c>
      <c r="D18" s="9" t="s">
        <v>66</v>
      </c>
      <c r="E18" s="9" t="s">
        <v>22</v>
      </c>
      <c r="F18" s="9" t="s">
        <v>23</v>
      </c>
      <c r="G18" s="13">
        <v>0.9</v>
      </c>
      <c r="H18" s="21" t="s">
        <v>67</v>
      </c>
      <c r="I18" s="9" t="s">
        <v>68</v>
      </c>
      <c r="J18" s="18" t="s">
        <v>69</v>
      </c>
      <c r="K18" s="24">
        <v>0.9</v>
      </c>
      <c r="L18" s="18" t="s">
        <v>70</v>
      </c>
      <c r="M18" s="24">
        <v>0.9</v>
      </c>
      <c r="N18" s="18" t="s">
        <v>70</v>
      </c>
      <c r="O18" s="24">
        <v>0.9</v>
      </c>
      <c r="P18" s="18" t="s">
        <v>70</v>
      </c>
      <c r="Q18" s="5"/>
    </row>
    <row r="19" spans="1:17" ht="76.5" x14ac:dyDescent="0.2">
      <c r="A19" s="30" t="s">
        <v>71</v>
      </c>
      <c r="B19" s="36" t="s">
        <v>74</v>
      </c>
      <c r="C19" s="37" t="s">
        <v>73</v>
      </c>
      <c r="D19" s="37" t="s">
        <v>78</v>
      </c>
      <c r="E19" s="9" t="s">
        <v>22</v>
      </c>
      <c r="F19" s="9" t="s">
        <v>23</v>
      </c>
      <c r="G19" s="13">
        <v>0.9</v>
      </c>
      <c r="H19" s="37" t="s">
        <v>79</v>
      </c>
      <c r="I19" s="9" t="s">
        <v>68</v>
      </c>
      <c r="J19" s="37" t="s">
        <v>80</v>
      </c>
      <c r="K19" s="42">
        <f>(6/6)*90</f>
        <v>90</v>
      </c>
      <c r="L19" s="43" t="s">
        <v>61</v>
      </c>
      <c r="M19" s="42">
        <f>(10/10)*90</f>
        <v>90</v>
      </c>
      <c r="N19" s="29" t="s">
        <v>89</v>
      </c>
      <c r="O19" s="28"/>
      <c r="P19" s="5"/>
      <c r="Q19" s="5"/>
    </row>
    <row r="20" spans="1:17" ht="89.25" x14ac:dyDescent="0.2">
      <c r="A20" s="30" t="s">
        <v>81</v>
      </c>
      <c r="B20" s="36" t="s">
        <v>82</v>
      </c>
      <c r="C20" s="37" t="s">
        <v>83</v>
      </c>
      <c r="D20" s="41" t="s">
        <v>90</v>
      </c>
      <c r="E20" s="9" t="s">
        <v>22</v>
      </c>
      <c r="F20" s="9" t="s">
        <v>23</v>
      </c>
      <c r="G20" s="13">
        <v>0.9</v>
      </c>
      <c r="H20" s="41" t="s">
        <v>84</v>
      </c>
      <c r="I20" s="9" t="s">
        <v>68</v>
      </c>
      <c r="J20" s="37" t="s">
        <v>85</v>
      </c>
      <c r="K20" s="42">
        <f>(55/79)*90</f>
        <v>62.658227848101269</v>
      </c>
      <c r="L20" s="43" t="s">
        <v>61</v>
      </c>
      <c r="M20" s="42">
        <f>(120/141)*90</f>
        <v>76.59574468085107</v>
      </c>
      <c r="N20" s="29" t="s">
        <v>91</v>
      </c>
      <c r="O20" s="28"/>
      <c r="P20" s="5"/>
      <c r="Q20" s="5"/>
    </row>
  </sheetData>
  <mergeCells count="19">
    <mergeCell ref="A6:Q6"/>
    <mergeCell ref="A7:E7"/>
    <mergeCell ref="A8:B10"/>
    <mergeCell ref="I8:I10"/>
    <mergeCell ref="C8:F9"/>
    <mergeCell ref="H8:H10"/>
    <mergeCell ref="J8:J10"/>
    <mergeCell ref="F7:Q7"/>
    <mergeCell ref="K8:Q8"/>
    <mergeCell ref="K9:L9"/>
    <mergeCell ref="M9:N9"/>
    <mergeCell ref="O9:Q9"/>
    <mergeCell ref="A1:Q3"/>
    <mergeCell ref="A4:E4"/>
    <mergeCell ref="F4:L4"/>
    <mergeCell ref="M4:Q4"/>
    <mergeCell ref="F5:L5"/>
    <mergeCell ref="M5:Q5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Susan</cp:lastModifiedBy>
  <dcterms:created xsi:type="dcterms:W3CDTF">2021-11-19T19:10:14Z</dcterms:created>
  <dcterms:modified xsi:type="dcterms:W3CDTF">2021-12-10T16:28:23Z</dcterms:modified>
</cp:coreProperties>
</file>