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vpo\Downloads\"/>
    </mc:Choice>
  </mc:AlternateContent>
  <xr:revisionPtr revIDLastSave="0" documentId="8_{605EDE7B-C0AB-4BA2-852C-4A93750E36EE}" xr6:coauthVersionLast="45" xr6:coauthVersionMax="45" xr10:uidLastSave="{00000000-0000-0000-0000-000000000000}"/>
  <bookViews>
    <workbookView xWindow="384" yWindow="384" windowWidth="10896" windowHeight="11724" xr2:uid="{E5D8E523-64A1-4562-A3DD-FF4FDE1EE84F}"/>
  </bookViews>
  <sheets>
    <sheet name="Objeto del Gasto" sheetId="3" r:id="rId1"/>
  </sheets>
  <externalReferences>
    <externalReference r:id="rId2"/>
  </externalReferences>
  <definedNames>
    <definedName name="_xlnm._FilterDatabase" localSheetId="0" hidden="1">'Objeto del Gasto'!$B$6:$D$349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4" i="3"/>
  <c r="D15" i="3"/>
  <c r="D16" i="3"/>
  <c r="D17" i="3"/>
  <c r="D19" i="3"/>
  <c r="D20" i="3"/>
  <c r="D21" i="3"/>
  <c r="D22" i="3"/>
  <c r="D23" i="3"/>
  <c r="D24" i="3"/>
  <c r="D25" i="3"/>
  <c r="D26" i="3"/>
  <c r="D28" i="3"/>
  <c r="D29" i="3"/>
  <c r="D30" i="3"/>
  <c r="D31" i="3"/>
  <c r="D33" i="3"/>
  <c r="D34" i="3"/>
  <c r="D35" i="3"/>
  <c r="D36" i="3"/>
  <c r="D37" i="3"/>
  <c r="D38" i="3"/>
  <c r="D40" i="3"/>
  <c r="D39" i="3" s="1"/>
  <c r="D42" i="3"/>
  <c r="D43" i="3"/>
  <c r="D45" i="3"/>
  <c r="D46" i="3"/>
  <c r="D49" i="3"/>
  <c r="D50" i="3"/>
  <c r="D51" i="3"/>
  <c r="D52" i="3"/>
  <c r="D53" i="3"/>
  <c r="D54" i="3"/>
  <c r="D55" i="3"/>
  <c r="D56" i="3"/>
  <c r="D58" i="3"/>
  <c r="D59" i="3"/>
  <c r="D60" i="3"/>
  <c r="D62" i="3"/>
  <c r="D63" i="3"/>
  <c r="D64" i="3"/>
  <c r="D65" i="3"/>
  <c r="D66" i="3"/>
  <c r="D67" i="3"/>
  <c r="D68" i="3"/>
  <c r="D69" i="3"/>
  <c r="D70" i="3"/>
  <c r="D72" i="3"/>
  <c r="D73" i="3"/>
  <c r="D74" i="3"/>
  <c r="D75" i="3"/>
  <c r="D76" i="3"/>
  <c r="D77" i="3"/>
  <c r="D78" i="3"/>
  <c r="D79" i="3"/>
  <c r="D80" i="3"/>
  <c r="D82" i="3"/>
  <c r="D83" i="3"/>
  <c r="D84" i="3"/>
  <c r="D85" i="3"/>
  <c r="D86" i="3"/>
  <c r="D87" i="3"/>
  <c r="D88" i="3"/>
  <c r="D90" i="3"/>
  <c r="D91" i="3"/>
  <c r="D93" i="3"/>
  <c r="D94" i="3"/>
  <c r="D95" i="3"/>
  <c r="D96" i="3"/>
  <c r="D97" i="3"/>
  <c r="D99" i="3"/>
  <c r="D100" i="3"/>
  <c r="D101" i="3"/>
  <c r="D103" i="3"/>
  <c r="D104" i="3"/>
  <c r="D105" i="3"/>
  <c r="D106" i="3"/>
  <c r="D107" i="3"/>
  <c r="D108" i="3"/>
  <c r="D109" i="3"/>
  <c r="D110" i="3"/>
  <c r="D111" i="3"/>
  <c r="D114" i="3"/>
  <c r="D115" i="3"/>
  <c r="D116" i="3"/>
  <c r="D117" i="3"/>
  <c r="D118" i="3"/>
  <c r="D119" i="3"/>
  <c r="D120" i="3"/>
  <c r="D121" i="3"/>
  <c r="D122" i="3"/>
  <c r="D124" i="3"/>
  <c r="D125" i="3"/>
  <c r="D126" i="3"/>
  <c r="D127" i="3"/>
  <c r="D128" i="3"/>
  <c r="D129" i="3"/>
  <c r="D130" i="3"/>
  <c r="D131" i="3"/>
  <c r="D132" i="3"/>
  <c r="D134" i="3"/>
  <c r="D135" i="3"/>
  <c r="D136" i="3"/>
  <c r="D137" i="3"/>
  <c r="D138" i="3"/>
  <c r="D139" i="3"/>
  <c r="D140" i="3"/>
  <c r="D141" i="3"/>
  <c r="D142" i="3"/>
  <c r="D144" i="3"/>
  <c r="D145" i="3"/>
  <c r="D146" i="3"/>
  <c r="D147" i="3"/>
  <c r="D148" i="3"/>
  <c r="D149" i="3"/>
  <c r="D150" i="3"/>
  <c r="D151" i="3"/>
  <c r="D152" i="3"/>
  <c r="D154" i="3"/>
  <c r="D155" i="3"/>
  <c r="D156" i="3"/>
  <c r="D157" i="3"/>
  <c r="D158" i="3"/>
  <c r="D159" i="3"/>
  <c r="D160" i="3"/>
  <c r="D161" i="3"/>
  <c r="D162" i="3"/>
  <c r="D164" i="3"/>
  <c r="D165" i="3"/>
  <c r="D166" i="3"/>
  <c r="D167" i="3"/>
  <c r="D168" i="3"/>
  <c r="D169" i="3"/>
  <c r="D170" i="3"/>
  <c r="D172" i="3"/>
  <c r="D173" i="3"/>
  <c r="D174" i="3"/>
  <c r="D175" i="3"/>
  <c r="D176" i="3"/>
  <c r="D177" i="3"/>
  <c r="D178" i="3"/>
  <c r="D179" i="3"/>
  <c r="D180" i="3"/>
  <c r="D182" i="3"/>
  <c r="D183" i="3"/>
  <c r="D184" i="3"/>
  <c r="D185" i="3"/>
  <c r="D186" i="3"/>
  <c r="D188" i="3"/>
  <c r="D189" i="3"/>
  <c r="D190" i="3"/>
  <c r="D191" i="3"/>
  <c r="D192" i="3"/>
  <c r="D193" i="3"/>
  <c r="D194" i="3"/>
  <c r="D197" i="3"/>
  <c r="D198" i="3"/>
  <c r="D199" i="3"/>
  <c r="D200" i="3"/>
  <c r="D201" i="3"/>
  <c r="D202" i="3"/>
  <c r="D203" i="3"/>
  <c r="D204" i="3"/>
  <c r="D205" i="3"/>
  <c r="D207" i="3"/>
  <c r="D208" i="3"/>
  <c r="D209" i="3"/>
  <c r="D210" i="3"/>
  <c r="D211" i="3"/>
  <c r="D213" i="3"/>
  <c r="D214" i="3"/>
  <c r="D215" i="3"/>
  <c r="D216" i="3"/>
  <c r="D217" i="3"/>
  <c r="D218" i="3"/>
  <c r="D219" i="3"/>
  <c r="D220" i="3"/>
  <c r="D221" i="3"/>
  <c r="D223" i="3"/>
  <c r="D224" i="3"/>
  <c r="D225" i="3"/>
  <c r="D226" i="3"/>
  <c r="D227" i="3"/>
  <c r="D228" i="3"/>
  <c r="D229" i="3"/>
  <c r="D230" i="3"/>
  <c r="D232" i="3"/>
  <c r="D233" i="3"/>
  <c r="D234" i="3"/>
  <c r="D236" i="3"/>
  <c r="D237" i="3"/>
  <c r="D238" i="3"/>
  <c r="D239" i="3"/>
  <c r="D240" i="3"/>
  <c r="D241" i="3"/>
  <c r="D243" i="3"/>
  <c r="D244" i="3"/>
  <c r="D245" i="3"/>
  <c r="D246" i="3"/>
  <c r="D247" i="3"/>
  <c r="D249" i="3"/>
  <c r="D250" i="3"/>
  <c r="D251" i="3"/>
  <c r="D254" i="3"/>
  <c r="D255" i="3"/>
  <c r="D256" i="3"/>
  <c r="D257" i="3"/>
  <c r="D258" i="3"/>
  <c r="D259" i="3"/>
  <c r="D261" i="3"/>
  <c r="D262" i="3"/>
  <c r="D263" i="3"/>
  <c r="D264" i="3"/>
  <c r="D266" i="3"/>
  <c r="D267" i="3"/>
  <c r="D269" i="3"/>
  <c r="D270" i="3"/>
  <c r="D271" i="3"/>
  <c r="D272" i="3"/>
  <c r="D273" i="3"/>
  <c r="D274" i="3"/>
  <c r="D276" i="3"/>
  <c r="D275" i="3" s="1"/>
  <c r="D278" i="3"/>
  <c r="D279" i="3"/>
  <c r="D280" i="3"/>
  <c r="D281" i="3"/>
  <c r="D282" i="3"/>
  <c r="D283" i="3"/>
  <c r="D284" i="3"/>
  <c r="D285" i="3"/>
  <c r="D287" i="3"/>
  <c r="D288" i="3"/>
  <c r="D289" i="3"/>
  <c r="D290" i="3"/>
  <c r="D291" i="3"/>
  <c r="D292" i="3"/>
  <c r="D293" i="3"/>
  <c r="D294" i="3"/>
  <c r="D295" i="3"/>
  <c r="D297" i="3"/>
  <c r="D298" i="3"/>
  <c r="D299" i="3"/>
  <c r="D300" i="3"/>
  <c r="D302" i="3"/>
  <c r="D303" i="3"/>
  <c r="D304" i="3"/>
  <c r="D305" i="3"/>
  <c r="D306" i="3"/>
  <c r="D307" i="3"/>
  <c r="D308" i="3"/>
  <c r="D309" i="3"/>
  <c r="D310" i="3"/>
  <c r="D313" i="3"/>
  <c r="D314" i="3"/>
  <c r="D315" i="3"/>
  <c r="D316" i="3"/>
  <c r="D317" i="3"/>
  <c r="D318" i="3"/>
  <c r="D319" i="3"/>
  <c r="D320" i="3"/>
  <c r="D322" i="3"/>
  <c r="D323" i="3"/>
  <c r="D324" i="3"/>
  <c r="D325" i="3"/>
  <c r="D326" i="3"/>
  <c r="D327" i="3"/>
  <c r="D328" i="3"/>
  <c r="D329" i="3"/>
  <c r="D331" i="3"/>
  <c r="D332" i="3"/>
  <c r="D335" i="3"/>
  <c r="D336" i="3"/>
  <c r="D337" i="3"/>
  <c r="D340" i="3"/>
  <c r="D339" i="3" s="1"/>
  <c r="D342" i="3"/>
  <c r="D341" i="3" s="1"/>
  <c r="D344" i="3"/>
  <c r="D343" i="3" s="1"/>
  <c r="D346" i="3"/>
  <c r="D345" i="3" s="1"/>
  <c r="D348" i="3"/>
  <c r="D347" i="3" s="1"/>
  <c r="D89" i="3" l="1"/>
  <c r="D44" i="3"/>
  <c r="D32" i="3"/>
  <c r="D133" i="3"/>
  <c r="D41" i="3"/>
  <c r="D231" i="3"/>
  <c r="D212" i="3"/>
  <c r="D163" i="3"/>
  <c r="D330" i="3"/>
  <c r="D321" i="3"/>
  <c r="D265" i="3"/>
  <c r="D235" i="3"/>
  <c r="D187" i="3"/>
  <c r="D27" i="3"/>
  <c r="D98" i="3"/>
  <c r="D61" i="3"/>
  <c r="D301" i="3"/>
  <c r="D181" i="3"/>
  <c r="D253" i="3"/>
  <c r="D242" i="3"/>
  <c r="D338" i="3"/>
  <c r="D296" i="3"/>
  <c r="D248" i="3"/>
  <c r="D206" i="3"/>
  <c r="D196" i="3"/>
  <c r="D171" i="3"/>
  <c r="D153" i="3"/>
  <c r="D71" i="3"/>
  <c r="D143" i="3"/>
  <c r="D113" i="3"/>
  <c r="D92" i="3"/>
  <c r="D57" i="3"/>
  <c r="D13" i="3"/>
  <c r="D123" i="3"/>
  <c r="D260" i="3"/>
  <c r="D268" i="3"/>
  <c r="D222" i="3"/>
  <c r="D334" i="3"/>
  <c r="D333" i="3" s="1"/>
  <c r="D312" i="3"/>
  <c r="D286" i="3"/>
  <c r="D277" i="3"/>
  <c r="D102" i="3"/>
  <c r="D81" i="3"/>
  <c r="D48" i="3"/>
  <c r="D18" i="3"/>
  <c r="D8" i="3"/>
  <c r="D311" i="3" l="1"/>
  <c r="D112" i="3"/>
  <c r="D7" i="3"/>
  <c r="D195" i="3"/>
  <c r="D252" i="3"/>
  <c r="D47" i="3"/>
  <c r="D349" i="3" l="1"/>
  <c r="D352" i="3" s="1"/>
</calcChain>
</file>

<file path=xl/sharedStrings.xml><?xml version="1.0" encoding="utf-8"?>
<sst xmlns="http://schemas.openxmlformats.org/spreadsheetml/2006/main" count="351" uniqueCount="346">
  <si>
    <t>PRESUPUESTO DE EGRESOS 2021</t>
  </si>
  <si>
    <t>TESORERÍA MUNICIPAL</t>
  </si>
  <si>
    <t>EL SALTO, JALISCO.</t>
  </si>
  <si>
    <t>Diferencia</t>
  </si>
  <si>
    <t>Ley de Ingresos 2020</t>
  </si>
  <si>
    <t>TOTAL</t>
  </si>
  <si>
    <t>ADEFAS</t>
  </si>
  <si>
    <t>ADEUDOS DE EJERCICIOS FISCALES ANTERIORES (ADEFAS)</t>
  </si>
  <si>
    <t>Costos por cobertura de la deuda pública interna</t>
  </si>
  <si>
    <t>COSTO POR COBERTURAS</t>
  </si>
  <si>
    <t>Gastos de la deuda pública interna</t>
  </si>
  <si>
    <t>GASTOS DE LA DEUDA PÚBLICA</t>
  </si>
  <si>
    <t>Intereses de la deuda interna con instituciones  de crédito</t>
  </si>
  <si>
    <t>INTERESES DE LA DEUDA PÚBLICA</t>
  </si>
  <si>
    <t>Amortización de la deuda interna con instituciones de crédito</t>
  </si>
  <si>
    <t xml:space="preserve">AMORTIZACIÓN DE LA DEUDA PÚBLICA </t>
  </si>
  <si>
    <t>DEUDA  PÚBLICA</t>
  </si>
  <si>
    <t>Otras erogaciones especiales</t>
  </si>
  <si>
    <t>Contingencias socioeconómicas</t>
  </si>
  <si>
    <t>Contingencias por fenómenos naturales</t>
  </si>
  <si>
    <t>PROVISIONES PARA CONTINGENCIAS Y OTRAS EROGACIONES ESPECIALES</t>
  </si>
  <si>
    <t>INVERSIONES FINANCIERAS Y OTRAS PROVISIONES</t>
  </si>
  <si>
    <t>Ejecución de proyectos productivos no incluidos en conceptos anteriores de este capítulo</t>
  </si>
  <si>
    <t>Estudios, formulación y evaluación de proyectos productivos no incluidos en conceptos anteriores de este capítulo</t>
  </si>
  <si>
    <t>PROYECTOS PRODUCTIVOS Y ACCIONES DE FOMENTO</t>
  </si>
  <si>
    <t>Trabajos de acabados en edificaciones y otros trabajos especializados</t>
  </si>
  <si>
    <t>Instalaciones y equipamiento en construcciones</t>
  </si>
  <si>
    <t>Otras construcciones de ingeniería civil u obra pesada</t>
  </si>
  <si>
    <t>Construcción de vías de comunicación</t>
  </si>
  <si>
    <t>División de terrenos y construcción de obras de urbanización</t>
  </si>
  <si>
    <t>Construcción de obras para  el abastecimiento de agua,  petróleo, gas, electricidad y telecomunicaciones</t>
  </si>
  <si>
    <t>Edificación no habitacional</t>
  </si>
  <si>
    <t>Edificación habitacional</t>
  </si>
  <si>
    <t>OBRA PÚBLICA EN BIENES PROPIOS</t>
  </si>
  <si>
    <t>Trabajo de acabados en edificaciones  y otros trabajos especializados</t>
  </si>
  <si>
    <t>Construcción de obras para el abastecimiento de agua, petróleo, gas, electricidad y telecomunicaciones</t>
  </si>
  <si>
    <t>Edificación no  habitacional</t>
  </si>
  <si>
    <t>OBRA PÚBLICA EN BIENES DE DOMINIO PÚBLICO</t>
  </si>
  <si>
    <t>INVERSIÓN PÚBLICA</t>
  </si>
  <si>
    <t>Otros activos intangibles</t>
  </si>
  <si>
    <t>Licencias industriales, comerciales y otras</t>
  </si>
  <si>
    <t>Licencias informáticas e intelectuales</t>
  </si>
  <si>
    <t>Franquicias</t>
  </si>
  <si>
    <t>Concesiones</t>
  </si>
  <si>
    <t>Derechos</t>
  </si>
  <si>
    <t>Marcas</t>
  </si>
  <si>
    <t>Patentes</t>
  </si>
  <si>
    <t>Software</t>
  </si>
  <si>
    <t>ACTIVOS INTANGIBLES</t>
  </si>
  <si>
    <t>Otros bienes inmuebles</t>
  </si>
  <si>
    <t>Edificios no residenciales</t>
  </si>
  <si>
    <t xml:space="preserve">Viviendas </t>
  </si>
  <si>
    <t>Terrenos</t>
  </si>
  <si>
    <t>BIENES INMUEBLES</t>
  </si>
  <si>
    <t>Otros activos biológicos</t>
  </si>
  <si>
    <t>Árboles y plantas</t>
  </si>
  <si>
    <t>Especies menores y de zoológico</t>
  </si>
  <si>
    <t>Equinos</t>
  </si>
  <si>
    <t>Peces y acuicultura</t>
  </si>
  <si>
    <t xml:space="preserve">Ovinos y caprinos </t>
  </si>
  <si>
    <t>Aves</t>
  </si>
  <si>
    <t>Porcinos</t>
  </si>
  <si>
    <t>Bovinos</t>
  </si>
  <si>
    <t>ACTIVOS BIOLÓGICOS</t>
  </si>
  <si>
    <t>Otros equipos</t>
  </si>
  <si>
    <t>Herramientas y máquinas-herramienta</t>
  </si>
  <si>
    <t>Equipo de generación eléctrica, aparatos y accesorios eléctricos</t>
  </si>
  <si>
    <t>Equipo de comunicación y telecomunicación</t>
  </si>
  <si>
    <t>Sistemas de aire acondicionado, calefacción y de refrigeración industrial y comercial</t>
  </si>
  <si>
    <t>Maquinaria y equipo de construcción</t>
  </si>
  <si>
    <t>Maquinaria y equipo industrial</t>
  </si>
  <si>
    <t>Maquinaria y equipo agropecuario</t>
  </si>
  <si>
    <t>MAQUINARIA, OTROS EQUIPOS Y HERRAMIENTAS</t>
  </si>
  <si>
    <t>Equipo de defensa y seguridad</t>
  </si>
  <si>
    <t>EQUIPO DE DEFENSA Y SEGURIDAD</t>
  </si>
  <si>
    <t>Otros equipo de transporte</t>
  </si>
  <si>
    <t>Embarcaciones</t>
  </si>
  <si>
    <t>Equipo ferroviario</t>
  </si>
  <si>
    <t>Equipo aeroespacial</t>
  </si>
  <si>
    <t>Carrocerías  y remolques</t>
  </si>
  <si>
    <t>Automóviles y camiones</t>
  </si>
  <si>
    <t>VEHÍCULOS Y EQUIPO DE TRANSPORTE</t>
  </si>
  <si>
    <t>Instrumental médico y laboratorio</t>
  </si>
  <si>
    <t>Equipo médico y de laboratorio</t>
  </si>
  <si>
    <t>EQUIPO E INSTRUMENTAL MÉDICO Y DE LABORATORIO</t>
  </si>
  <si>
    <t xml:space="preserve">Otro mobiliario y equipo educacional y recreativo </t>
  </si>
  <si>
    <t>Cámaras fotográficas y de video</t>
  </si>
  <si>
    <t>Aparatos deportivos</t>
  </si>
  <si>
    <t>Equipos y aparatos audiovisuales</t>
  </si>
  <si>
    <t>MOBILIARIO Y EQUIPO EDUCACIONAL Y RECREATIVO</t>
  </si>
  <si>
    <t>Otros mobiliarios y equipos de administración</t>
  </si>
  <si>
    <t>Equipo de cómputo de tecnologías de la información</t>
  </si>
  <si>
    <t>Objetos de valor</t>
  </si>
  <si>
    <t>Bienes artísticos, culturales y científicos</t>
  </si>
  <si>
    <t>Muebles, excepto de oficina y estantería</t>
  </si>
  <si>
    <t xml:space="preserve">Muebles de oficina y estantería </t>
  </si>
  <si>
    <t>MOBILIARIO Y EQUIPO DE ADMINISTRACIÓN</t>
  </si>
  <si>
    <t xml:space="preserve">BIENES MUEBLES, INMUEBLES E  INTANGIBLES </t>
  </si>
  <si>
    <t>Transferencias para el sector privado externo</t>
  </si>
  <si>
    <t>Transferencias para organismos internacionales</t>
  </si>
  <si>
    <t>Transferencias para gobiernos extranjeros</t>
  </si>
  <si>
    <t>TRANSFERENCIAS AL EXTERIOR</t>
  </si>
  <si>
    <t>Donativos Internacionales</t>
  </si>
  <si>
    <t>Donativos a Fideicomisos Estatales</t>
  </si>
  <si>
    <t>Donativos a Fideicomisos Privados</t>
  </si>
  <si>
    <t>Donativos a Entidades Federativas</t>
  </si>
  <si>
    <t>Donativos a Instituciones sin fines de Lucro</t>
  </si>
  <si>
    <t>DONATIVOS</t>
  </si>
  <si>
    <t>Transferencias a fideicomisos  de  instituciones públicas financieras</t>
  </si>
  <si>
    <t>Transferencias a fideicomisos públicos de entidades paraestatales empresariales y no financieras</t>
  </si>
  <si>
    <t>Trasferencias a fideicomisos públicos de entidades paraestatales no empresariales y no financieras</t>
  </si>
  <si>
    <t>Transferencias a fideicomisos del Poder Judicial</t>
  </si>
  <si>
    <t>Transferencias a fideicomisos del Poder Legislativo</t>
  </si>
  <si>
    <t>Transferencias a fideicomisos del Poder Ejecutivo</t>
  </si>
  <si>
    <t>TRANSFERENCIAS A FIDEICOMISOS, MANDATOS Y OTROS ANÁLOGOS</t>
  </si>
  <si>
    <t>Otras pensiones y jubilaciones</t>
  </si>
  <si>
    <t>Jubilaciones</t>
  </si>
  <si>
    <t>Pensiones</t>
  </si>
  <si>
    <t>PENSIONES Y JUBILACIONES</t>
  </si>
  <si>
    <t>Ayudas por desastres naturales y otros siniestros</t>
  </si>
  <si>
    <t>Ayudas sociales a entidades de interés público</t>
  </si>
  <si>
    <t>Ayudas sociales a cooperativas</t>
  </si>
  <si>
    <t>Ayudas sociales a instituciones sin fines de lucro</t>
  </si>
  <si>
    <t>Ayudas sociales a actividades científicas o académicas</t>
  </si>
  <si>
    <t>Ayudas sociales a instituciones de enseñanza</t>
  </si>
  <si>
    <t>Becas y otras ayudas para programas de capacitación</t>
  </si>
  <si>
    <t xml:space="preserve">Ayudas sociales a personas </t>
  </si>
  <si>
    <t>AYUDAS SOCIALES</t>
  </si>
  <si>
    <t>Otros Subsidios</t>
  </si>
  <si>
    <t>Subsidios a entidades federativas y municipios</t>
  </si>
  <si>
    <t>Subvenciones al consumo</t>
  </si>
  <si>
    <t xml:space="preserve">Subsidios a la vivienda </t>
  </si>
  <si>
    <t>Subsidios para cubrir diferenciales de tasas de interés</t>
  </si>
  <si>
    <t>Subsidios a la prestación de servicios públicos</t>
  </si>
  <si>
    <t>Subsidios a la inversión</t>
  </si>
  <si>
    <t>Subsidios a la distribución</t>
  </si>
  <si>
    <t>Subsidios a la producción</t>
  </si>
  <si>
    <t>SUBSIDIOS Y SUBVENCIONES</t>
  </si>
  <si>
    <t>Transferencias a fideicomisos de entidades federativas y municipios</t>
  </si>
  <si>
    <t>Transferencias otorgadas a entidades federativas y municipios</t>
  </si>
  <si>
    <t xml:space="preserve">Transferencias otorgadas para instituciones paraestatales públicas financieras  </t>
  </si>
  <si>
    <t>Transferencias otorgadas para entidades paraestatales empresariales y no financieras</t>
  </si>
  <si>
    <t>Transferencias otorgadas a entidades paraestatales no empresariales y no financieras</t>
  </si>
  <si>
    <t>TRANSFERENCIAS  AL RESTO DEL SECTOR PÚBLICO</t>
  </si>
  <si>
    <t>Transferencias internas otorgadas a fideicomisos públicos financieros</t>
  </si>
  <si>
    <t>Transferencias internas otorgadas a instituciones paraestatales públicas financieras</t>
  </si>
  <si>
    <t>Transferencias internas otorgadas a fideicomisos públicos empresariales y no financieros</t>
  </si>
  <si>
    <t>Transferencias internas otorgadas a entidades paraestatales empresariales y no financieras</t>
  </si>
  <si>
    <t>Transferencias internas otorgadas a entidades paraestatales no empresariales y no financieras</t>
  </si>
  <si>
    <t>Asignaciones presupuestarias a Órganos Autónomos</t>
  </si>
  <si>
    <t>Asignaciones presupuestarias al Poder Judicial</t>
  </si>
  <si>
    <t>Asignaciones presupuestarias al Poder Legislativo</t>
  </si>
  <si>
    <t>Asignaciones presupuestarias al Poder Ejecutivo</t>
  </si>
  <si>
    <t>TRANSFERENCIAS INTERNAS Y ASIGNACIONES AL SECTOR PÚBLICO</t>
  </si>
  <si>
    <t>TRANSFERENCIAS, ASIGNACIONES, SUBSIDIOS Y OTRAS  AYUDAS</t>
  </si>
  <si>
    <t>Impuesto sobre nóminas y otros que se deriven de una relación laboral</t>
  </si>
  <si>
    <t>Otros gastos por responsabilidades</t>
  </si>
  <si>
    <t>Penas, multas, accesorios y actualizaciones</t>
  </si>
  <si>
    <t>Sentencias y resoluciones por autoridad competente</t>
  </si>
  <si>
    <t>Impuestos y derechos de importación</t>
  </si>
  <si>
    <t>Impuestos y derechos</t>
  </si>
  <si>
    <t>Servicios funerarios y de cementerios</t>
  </si>
  <si>
    <t>OTROS SERVICIOS GENERALES</t>
  </si>
  <si>
    <t>Gastos de representación</t>
  </si>
  <si>
    <t>Exposiciones</t>
  </si>
  <si>
    <t>Congresos y convenciones</t>
  </si>
  <si>
    <t>Gastos de orden  social y cultural</t>
  </si>
  <si>
    <t>Gastos de ceremonial</t>
  </si>
  <si>
    <t>SERVICIOS OFICIALES</t>
  </si>
  <si>
    <t>Otros servicios de traslado y hospedaje</t>
  </si>
  <si>
    <t>Servicios integrales de traslado y viáticos</t>
  </si>
  <si>
    <t>Gastos de instalación y traslado de menaje</t>
  </si>
  <si>
    <t xml:space="preserve">Viáticos en el extranjero </t>
  </si>
  <si>
    <t>Viáticos en el país</t>
  </si>
  <si>
    <t>Autotransporte</t>
  </si>
  <si>
    <t>Pasajes marítimos, lacustres y fluviales</t>
  </si>
  <si>
    <t>Pasajes terrestres</t>
  </si>
  <si>
    <t>Pasajes aéreos</t>
  </si>
  <si>
    <t>SERVICIOS DE TRASLADO Y VIÁTICOS</t>
  </si>
  <si>
    <t>Otros servicios de información</t>
  </si>
  <si>
    <t>Servicio de creación y difusión de contenido exclusivamente a  través de Internet</t>
  </si>
  <si>
    <t>Servicios de la industria fílmica, del sonido y del video</t>
  </si>
  <si>
    <t>Servicios de revelado de  fotografías</t>
  </si>
  <si>
    <t>Servicios de creatividad, preproducción y producción de publicidad, excepto Internet</t>
  </si>
  <si>
    <t>Difusión por radio,  televisión y otros medios de mensajes comerciales para promover la venta de bienes o servicios</t>
  </si>
  <si>
    <t>Difusión por radio, televisión y otros medios de mensajes sobre programas y actividades gubernamentales</t>
  </si>
  <si>
    <t>SERVICIOS DE COMUNICACIÓN SOCIAL Y PUBLICIDAD</t>
  </si>
  <si>
    <t>Servicios de jardinería y fumigación</t>
  </si>
  <si>
    <t>Servicios de limpieza y manejo de desechos</t>
  </si>
  <si>
    <t>Instalación, reparación y mantenimiento de maquinaria, otros equipos y herramienta</t>
  </si>
  <si>
    <t>Reparación y mantenimiento de equipo de defensa y seguridad</t>
  </si>
  <si>
    <t>Reparación y mantenimiento de equipo de transporte</t>
  </si>
  <si>
    <t>Instalación, reparación y mantenimiento de equipo e instrumental médico y de laboratorio</t>
  </si>
  <si>
    <t>Instalación, reparación y mantenimiento de equipo de cómputo y tecnología de la información</t>
  </si>
  <si>
    <t>Instalación, reparación y mantenimiento de mobiliario y equipo de administración, educacional y recreativo</t>
  </si>
  <si>
    <t>Conservación y mantenimiento menor de inmuebles</t>
  </si>
  <si>
    <t>SERVICIOS DE INSTALACIÓN, REPARACIÓN, MANTENIMIENTO Y CONSERVACIÓN</t>
  </si>
  <si>
    <t>Servicios financieros, bancarios y comerciales integrales</t>
  </si>
  <si>
    <t>Comisiones por ventas</t>
  </si>
  <si>
    <t>Fletes y maniobras</t>
  </si>
  <si>
    <t>Almacenaje, envase y embalaje</t>
  </si>
  <si>
    <t>Seguro de bienes patrimoniales</t>
  </si>
  <si>
    <t>Seguros de responsabilidad patrimonial y fianzas</t>
  </si>
  <si>
    <t>Servicios de recaudación, traslado y custodia de valores</t>
  </si>
  <si>
    <t>Servicios de cobranza, investigación crediticia y similar</t>
  </si>
  <si>
    <t>Servicios financieros y bancarios</t>
  </si>
  <si>
    <t>SERVICIOS FINANCIEROS, BANCARIOS Y COMERCIALES</t>
  </si>
  <si>
    <t>Servicios profesionales, científicos y técnicos integrales</t>
  </si>
  <si>
    <t>Servicios de vigilancia</t>
  </si>
  <si>
    <t>Servicios de protección y seguridad</t>
  </si>
  <si>
    <t>Servicios de apoyo administrativo, fotocopiado e impresión</t>
  </si>
  <si>
    <t>Servicios de investigación científica y desarrollo</t>
  </si>
  <si>
    <t>Servicios de capacitación</t>
  </si>
  <si>
    <t>Servicios de consultoría administrativa, procesos, técnica y en tecnologías de la información</t>
  </si>
  <si>
    <t>Servicios de diseño, arquitectura, ingeniería y actividades relacionadas</t>
  </si>
  <si>
    <t>Servicios legales, de contabilidad, auditoría y relacionados</t>
  </si>
  <si>
    <t>SERVICIOS PROFESIONALES, CIENTÍFICOS, TÉCNICOS Y OTROS SERVICIOS</t>
  </si>
  <si>
    <t>Otros arrendamientos</t>
  </si>
  <si>
    <t>Arrendamiento financiero</t>
  </si>
  <si>
    <t>Arrendamiento de activos intangibles</t>
  </si>
  <si>
    <t>Arrendamiento de maquinaria, otros equipos y herramientas</t>
  </si>
  <si>
    <t>Arrendamiento de equipo de transporte</t>
  </si>
  <si>
    <t>Arrendamiento de equipo e instrumental médico y de laboratorio</t>
  </si>
  <si>
    <t>Arrendamiento de mobiliario y equipo de administración, educacional y recreativo</t>
  </si>
  <si>
    <t>Arrendamiento de edificios</t>
  </si>
  <si>
    <t>Arrendamiento de terrenos</t>
  </si>
  <si>
    <t>SERVICIOS DE ARRENDAMIENTO</t>
  </si>
  <si>
    <t>Servicios integrales y otros servicios</t>
  </si>
  <si>
    <t>Servicios postales y telegráficos</t>
  </si>
  <si>
    <t>Servicios de acceso de Internet, redes y procedimiento de información</t>
  </si>
  <si>
    <t>Servicios de telecomunicaciones y satélites</t>
  </si>
  <si>
    <t>Telefonía celular</t>
  </si>
  <si>
    <t>Telefonía tradicional</t>
  </si>
  <si>
    <t>Agua</t>
  </si>
  <si>
    <t xml:space="preserve">Gas </t>
  </si>
  <si>
    <t>Energía eléctrica</t>
  </si>
  <si>
    <t>SERVICIOS BÁSICOS</t>
  </si>
  <si>
    <t>SERVICIOS GENERALES</t>
  </si>
  <si>
    <t>Refacciones y accesorios menores otros bienes muebles</t>
  </si>
  <si>
    <t>Refacciones y accesorios menores de maquinaria y otros equipos</t>
  </si>
  <si>
    <t>Refacciones y accesorios menores de equipo de defensa y seguridad</t>
  </si>
  <si>
    <t>Refacciones y accesorios menores de equipo de transporte</t>
  </si>
  <si>
    <t>Refacciones y accesorios menores de equipo e instrumental médico y de laboratorio</t>
  </si>
  <si>
    <t>Refacciones y accesorios menores de equipo de cómputo y tecnologías de la información</t>
  </si>
  <si>
    <t>Refacciones y accesorios menores de mobiliario  y equipo de administración, educacional y recreativo</t>
  </si>
  <si>
    <t>Refacciones y accesorios menores de edificios</t>
  </si>
  <si>
    <t>Herramientas menores</t>
  </si>
  <si>
    <t>HERRAMIENTAS, REFACCIONES Y ACCESORIOS MENORES</t>
  </si>
  <si>
    <t>Prendas de protección para seguridad pública y nacional</t>
  </si>
  <si>
    <t>Materiales de seguridad pública</t>
  </si>
  <si>
    <t>Sustancias y materiales explosivos</t>
  </si>
  <si>
    <t>MATERIALES Y SUMINISTROS PARA SEGURIDAD</t>
  </si>
  <si>
    <t>Blancos y otros productos textiles, excepto prendas de vestir</t>
  </si>
  <si>
    <t>Productos textiles</t>
  </si>
  <si>
    <t>Artículos deportivos</t>
  </si>
  <si>
    <t>Prendas de seguridad y protección personal</t>
  </si>
  <si>
    <t>Vestuario y uniformes</t>
  </si>
  <si>
    <t>VESTUARIO, BLANCOS, PRENDAS DE PROTECCIÓN Y ARTÍCULOS DEPORTIVOS</t>
  </si>
  <si>
    <t>Carbón y sus derivados</t>
  </si>
  <si>
    <t>Combustibles, lubricantes y aditivos</t>
  </si>
  <si>
    <t>COMBUSTIBLES, LUBRICANTES Y ADITIVOS</t>
  </si>
  <si>
    <t>Otros productos químicos</t>
  </si>
  <si>
    <t>Fibras sintéticas, hules plásticos y derivados</t>
  </si>
  <si>
    <t>Materiales, accesorios y suministros de laboratorio</t>
  </si>
  <si>
    <t>Materiales, accesorios y suministros médicos</t>
  </si>
  <si>
    <t>Medicinas y productos farmacéuticos</t>
  </si>
  <si>
    <t>Fertilizantes, pesticidas y otros agroquímicos</t>
  </si>
  <si>
    <t>Productos químicos básicos</t>
  </si>
  <si>
    <t>PRODUCTOS QUÍMICOS, FARMACÉUTICOS Y DE LABORATORIO</t>
  </si>
  <si>
    <t>Otros materiales y artículos de construcción y reparación</t>
  </si>
  <si>
    <t>Materiales complementarios</t>
  </si>
  <si>
    <t>Artículos metálicos para la construcción</t>
  </si>
  <si>
    <t>Material eléctrico y electrónico</t>
  </si>
  <si>
    <t>Vidrio y productos de vidrio</t>
  </si>
  <si>
    <t>Madera y productos de madera</t>
  </si>
  <si>
    <t>Cal, yeso y productos de yeso</t>
  </si>
  <si>
    <t>Cemento y productos de concreto</t>
  </si>
  <si>
    <t>Productos minerales no metálicos</t>
  </si>
  <si>
    <t>MATERIALES Y ARTÍCULOS DE CONSTRUCCIÓN Y DE REPARACIÓN</t>
  </si>
  <si>
    <t>Otros productos adquiridos como materia prima</t>
  </si>
  <si>
    <t>Mercancías adquiridas para su comercialización</t>
  </si>
  <si>
    <t>Productos de cuero, piel, plástico y hule adquiridos como materia prima</t>
  </si>
  <si>
    <t>Productos metálicos y a base de minerales no metálicos adquiridos como materia prima</t>
  </si>
  <si>
    <t>Productos químicos, farmacéuticos y de laboratorio adquiridos como materia prima</t>
  </si>
  <si>
    <t>Combustibles, lubricantes, aditivos, carbón y sus derivados adquiridos como materia prima</t>
  </si>
  <si>
    <t>Productos de papel, cartón e impresos adquiridos como materia prima</t>
  </si>
  <si>
    <t>Insumos textiles adquiridos como materia prima</t>
  </si>
  <si>
    <t>Productos alimenticios, agropecuarios y forestales adquiridos como materia prima</t>
  </si>
  <si>
    <t>MATERIAS PRIMAS Y MATERIALES DE PRODUCCIÓN Y COMERCIALIZACIÓN</t>
  </si>
  <si>
    <t>Utensilios para el servicio de alimentación</t>
  </si>
  <si>
    <t>Productos alimenticios para animales</t>
  </si>
  <si>
    <t>Productos alimenticios para personas</t>
  </si>
  <si>
    <t>ALIMENTOS Y UTENSILIOS</t>
  </si>
  <si>
    <t>Materiales para el registro e identificación de bienes y personas</t>
  </si>
  <si>
    <t>Materiales y útiles de enseñanza</t>
  </si>
  <si>
    <t>Material de limpieza</t>
  </si>
  <si>
    <t>Material impreso e información digital</t>
  </si>
  <si>
    <t>Materiales, útiles y equipos menores de tecnologías de la información y comunicaciones</t>
  </si>
  <si>
    <t>Material estadístico y geográfico</t>
  </si>
  <si>
    <t>Materiales y útiles de impresión y reproducción</t>
  </si>
  <si>
    <t>Materiales, útiles y equipos menores de oficina</t>
  </si>
  <si>
    <t>MATERIALES DE ADMINISTRACIÓN, EMISIÓN DE DOCUMENTOS Y ARTÍCULOS OFICIALES</t>
  </si>
  <si>
    <t>MATERIALES Y SUMINISTROS</t>
  </si>
  <si>
    <t>Otros impuestos derivados de una relación laboral</t>
  </si>
  <si>
    <t>Impuesto sobre nóminas</t>
  </si>
  <si>
    <t>IMPUESTO SOBRE NÓMINAS Y OTROS QUE SE DERIVEN DE UNA RELACIÓN LABORAL</t>
  </si>
  <si>
    <t>Recompensas</t>
  </si>
  <si>
    <t>Estímulos</t>
  </si>
  <si>
    <t>PAGO DE ESTÍMULOS A SERVIDORES PÚBLICOS</t>
  </si>
  <si>
    <t>Previsiones de carácter laboral, económica y de seguridad social</t>
  </si>
  <si>
    <t>PREVISIONES</t>
  </si>
  <si>
    <t>Otras prestaciones sociales y económicas</t>
  </si>
  <si>
    <t>Apoyos a la capacitación de los servidores públicos</t>
  </si>
  <si>
    <t>Prestaciones contractuales</t>
  </si>
  <si>
    <t>Prestaciones y haberes de retiro</t>
  </si>
  <si>
    <t>Indemnizaciones</t>
  </si>
  <si>
    <t>Cuotas para el fondo de ahorro y fondo de trabajo</t>
  </si>
  <si>
    <t>OTRAS PRESTACIONES SOCIALES Y ECONÓMICAS</t>
  </si>
  <si>
    <t>Aportaciones para seguros</t>
  </si>
  <si>
    <t>Aportaciones al sistema para el retiro</t>
  </si>
  <si>
    <t>Aportaciones a fondos de vivienda</t>
  </si>
  <si>
    <t>Aportaciones de seguridad social</t>
  </si>
  <si>
    <t>SEGURIDAD SOCIAL</t>
  </si>
  <si>
    <t>Participaciones por vigilancia en el cumplimiento de la leyes y custodia de valores</t>
  </si>
  <si>
    <t>Honorarios especiales</t>
  </si>
  <si>
    <t>Asignaciones de técnico, de mando, por comisión, de vuelo y de técnico especial</t>
  </si>
  <si>
    <t>Sobrehaberes</t>
  </si>
  <si>
    <t>Compensaciones</t>
  </si>
  <si>
    <t>Horas extraordinarias</t>
  </si>
  <si>
    <t>Primas de vacaciones, dominical y gratificación de fin de año</t>
  </si>
  <si>
    <t>Primas por años de servicios efectivos prestados</t>
  </si>
  <si>
    <t>REMUNERACIONES ADICIONALES Y ESPECIALES</t>
  </si>
  <si>
    <t>Retribución a los representantes de los trabajadores y de los patrones en la Junta de Conciliación y Arbitraje</t>
  </si>
  <si>
    <t>Retribuciones por servicios de carácter social</t>
  </si>
  <si>
    <t>Sueldos base al personal eventual</t>
  </si>
  <si>
    <t>Honorarios asimilables a salarios</t>
  </si>
  <si>
    <t>REMUNERACIONES AL PERSONAL DE CARÁCTER TRANSITORIO</t>
  </si>
  <si>
    <t>Remuneraciones por adscripción laboral en el extranjero</t>
  </si>
  <si>
    <t>Sueldos base al personal permanente</t>
  </si>
  <si>
    <t>Haberes</t>
  </si>
  <si>
    <t>Dietas</t>
  </si>
  <si>
    <t>REMUNERACIONES AL PERSONAL DE CARÁCTER PERMANENTE</t>
  </si>
  <si>
    <t>SERVICIOS PERSONALES</t>
  </si>
  <si>
    <t>Descripción</t>
  </si>
  <si>
    <t>Objeto del Gasto</t>
  </si>
  <si>
    <t>Clasificador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</si>
</sst>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  <font>
      <b/>
      <sz val="11"/>
      <color theme="0"/>
      <name val="Century Gothic"/>
      <family val="2"/>
    </font>
    <font>
      <sz val="14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theme="0" tint="-0.249977111117893"/>
        <bgColor rgb="FFC2D69B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2" applyFont="1"/>
    <xf numFmtId="165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3" fontId="5" fillId="6" borderId="3" xfId="1" applyNumberFormat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3" fontId="5" fillId="7" borderId="3" xfId="1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5" fillId="7" borderId="12" xfId="1" applyNumberFormat="1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4" fontId="7" fillId="2" borderId="16" xfId="3" applyNumberFormat="1" applyFont="1" applyFill="1" applyBorder="1" applyAlignment="1">
      <alignment horizontal="center" vertical="center"/>
    </xf>
    <xf numFmtId="164" fontId="7" fillId="2" borderId="19" xfId="3" applyNumberFormat="1" applyFont="1" applyFill="1" applyBorder="1" applyAlignment="1">
      <alignment horizontal="center" vertical="center"/>
    </xf>
    <xf numFmtId="164" fontId="7" fillId="2" borderId="18" xfId="3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7" fillId="2" borderId="5" xfId="3" applyNumberFormat="1" applyFont="1" applyFill="1" applyBorder="1" applyAlignment="1">
      <alignment horizontal="center" vertical="center"/>
    </xf>
    <xf numFmtId="164" fontId="7" fillId="2" borderId="20" xfId="3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0" xfId="3" applyNumberFormat="1" applyFont="1" applyFill="1" applyAlignment="1">
      <alignment horizontal="center" vertical="center"/>
    </xf>
    <xf numFmtId="164" fontId="7" fillId="2" borderId="6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" xfId="3" xr:uid="{28D89BAD-2997-475C-A2D5-4E8801116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3162300</xdr:colOff>
      <xdr:row>331</xdr:row>
      <xdr:rowOff>238125</xdr:rowOff>
    </xdr:from>
    <xdr:to>
      <xdr:col>2</xdr:col>
      <xdr:colOff>3162300</xdr:colOff>
      <xdr:row>332</xdr:row>
      <xdr:rowOff>57150</xdr:rowOff>
    </xdr:to>
    <xdr:pic>
      <xdr:nvPicPr>
        <xdr:cNvPr id="2" name="image01.png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CC88F13D-FCE1-4C34-AFEB-F6EF5B1C62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1720" y="60718065"/>
          <a:ext cx="0" cy="55245"/>
        </a:xfrm>
        <a:prstGeom prst="rect">
          <a:avLst/>
        </a:prstGeom>
        <a:noFill/>
      </xdr:spPr>
    </xdr:pic>
    <xdr:clientData fLocksWithSheet="0"/>
  </xdr:twoCellAnchor>
  <xdr:oneCellAnchor>
    <xdr:from>
      <xdr:col>1</xdr:col>
      <xdr:colOff>0</xdr:colOff>
      <xdr:row>1</xdr:row>
      <xdr:rowOff>31060</xdr:rowOff>
    </xdr:from>
    <xdr:ext cx="1521930" cy="589898"/>
    <xdr:pic>
      <xdr:nvPicPr>
        <xdr:cNvPr id="3" name="2 Imagen" descr="cropped-01@4x.png">
          <a:extLst>
            <a:ext uri="{FF2B5EF4-FFF2-40B4-BE49-F238E27FC236}">
              <a16:creationId xmlns:a16="http://schemas.microsoft.com/office/drawing/2014/main" id="{0FC67A71-28BF-4195-A269-AED3663D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" y="213940"/>
          <a:ext cx="1521930" cy="5898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SALTO%20PRESUPUESTO%20DE%20EGRESOS%202021%2014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ones"/>
      <sheetName val="CUENTA FF"/>
      <sheetName val="Proyeccion de Egresos"/>
      <sheetName val="DIN PARTIDA"/>
      <sheetName val="CLAS TIPO GASTO"/>
      <sheetName val="CLAS ADMIN"/>
      <sheetName val="DIN FINALIDAD"/>
      <sheetName val="CLAS PROGRAMATICA"/>
      <sheetName val="DIN PROGRAMÁTICO"/>
      <sheetName val="CLAS FUNCIONAL"/>
      <sheetName val="Programático"/>
      <sheetName val="Unidad Resp"/>
      <sheetName val="DIN PARTIDAS"/>
      <sheetName val="FINALIDAD"/>
      <sheetName val="BASE"/>
      <sheetName val="DIN SUBFUNCIÓN"/>
      <sheetName val="CATÁLOGO"/>
      <sheetName val="DIN COG"/>
    </sheetNames>
    <sheetDataSet>
      <sheetData sheetId="0"/>
      <sheetData sheetId="1"/>
      <sheetData sheetId="2"/>
      <sheetData sheetId="3">
        <row r="4">
          <cell r="C4">
            <v>111</v>
          </cell>
          <cell r="D4">
            <v>11813810.388443138</v>
          </cell>
        </row>
        <row r="5">
          <cell r="C5">
            <v>113</v>
          </cell>
          <cell r="D5">
            <v>133456379.95962678</v>
          </cell>
        </row>
        <row r="6">
          <cell r="C6">
            <v>123</v>
          </cell>
          <cell r="D6">
            <v>37033596.494581766</v>
          </cell>
        </row>
        <row r="7">
          <cell r="C7">
            <v>132</v>
          </cell>
          <cell r="D7">
            <v>26106121.893245947</v>
          </cell>
        </row>
        <row r="8">
          <cell r="C8">
            <v>133</v>
          </cell>
          <cell r="D8">
            <v>242373.63199999981</v>
          </cell>
        </row>
        <row r="9">
          <cell r="C9">
            <v>141</v>
          </cell>
          <cell r="D9">
            <v>7433171.4512895923</v>
          </cell>
        </row>
        <row r="10">
          <cell r="C10">
            <v>142</v>
          </cell>
          <cell r="D10">
            <v>4955447.9854592001</v>
          </cell>
        </row>
        <row r="11">
          <cell r="C11">
            <v>143</v>
          </cell>
          <cell r="D11">
            <v>24777237.819699187</v>
          </cell>
        </row>
        <row r="12">
          <cell r="C12">
            <v>144</v>
          </cell>
          <cell r="D12">
            <v>2477723.4658304006</v>
          </cell>
        </row>
        <row r="13">
          <cell r="C13">
            <v>152</v>
          </cell>
          <cell r="D13">
            <v>1053798.3999999997</v>
          </cell>
        </row>
        <row r="14">
          <cell r="C14">
            <v>159</v>
          </cell>
          <cell r="D14">
            <v>3780291.0003199982</v>
          </cell>
        </row>
        <row r="15">
          <cell r="C15">
            <v>211</v>
          </cell>
          <cell r="D15">
            <v>2000000</v>
          </cell>
        </row>
        <row r="16">
          <cell r="C16">
            <v>212</v>
          </cell>
          <cell r="D16">
            <v>2000000</v>
          </cell>
        </row>
        <row r="17">
          <cell r="C17">
            <v>214</v>
          </cell>
          <cell r="D17">
            <v>820000</v>
          </cell>
        </row>
        <row r="18">
          <cell r="C18">
            <v>215</v>
          </cell>
          <cell r="D18">
            <v>6000000</v>
          </cell>
        </row>
        <row r="19">
          <cell r="C19">
            <v>216</v>
          </cell>
          <cell r="D19">
            <v>3000000</v>
          </cell>
        </row>
        <row r="20">
          <cell r="C20">
            <v>217</v>
          </cell>
          <cell r="D20">
            <v>0</v>
          </cell>
        </row>
        <row r="21">
          <cell r="C21">
            <v>218</v>
          </cell>
          <cell r="D21">
            <v>0</v>
          </cell>
        </row>
        <row r="22">
          <cell r="C22">
            <v>221</v>
          </cell>
          <cell r="D22">
            <v>2000000</v>
          </cell>
        </row>
        <row r="23">
          <cell r="C23">
            <v>241</v>
          </cell>
          <cell r="D23">
            <v>60000</v>
          </cell>
        </row>
        <row r="24">
          <cell r="C24">
            <v>242</v>
          </cell>
          <cell r="D24">
            <v>5000000</v>
          </cell>
        </row>
        <row r="25">
          <cell r="C25">
            <v>243</v>
          </cell>
          <cell r="D25">
            <v>100000</v>
          </cell>
        </row>
        <row r="26">
          <cell r="C26">
            <v>244</v>
          </cell>
          <cell r="D26">
            <v>50000</v>
          </cell>
        </row>
        <row r="27">
          <cell r="C27">
            <v>245</v>
          </cell>
          <cell r="D27">
            <v>30000</v>
          </cell>
        </row>
        <row r="28">
          <cell r="C28">
            <v>246</v>
          </cell>
          <cell r="D28">
            <v>8000000</v>
          </cell>
        </row>
        <row r="29">
          <cell r="C29">
            <v>247</v>
          </cell>
          <cell r="D29">
            <v>6000000</v>
          </cell>
        </row>
        <row r="30">
          <cell r="C30">
            <v>248</v>
          </cell>
          <cell r="D30">
            <v>250000</v>
          </cell>
        </row>
        <row r="31">
          <cell r="C31">
            <v>249</v>
          </cell>
          <cell r="D31">
            <v>6000000</v>
          </cell>
        </row>
        <row r="32">
          <cell r="C32">
            <v>251</v>
          </cell>
          <cell r="D32">
            <v>600000</v>
          </cell>
        </row>
        <row r="33">
          <cell r="C33">
            <v>252</v>
          </cell>
          <cell r="D33">
            <v>10000</v>
          </cell>
        </row>
        <row r="34">
          <cell r="C34">
            <v>253</v>
          </cell>
          <cell r="D34">
            <v>5000000</v>
          </cell>
        </row>
        <row r="35">
          <cell r="C35">
            <v>254</v>
          </cell>
          <cell r="D35">
            <v>2000000</v>
          </cell>
        </row>
        <row r="36">
          <cell r="C36">
            <v>255</v>
          </cell>
          <cell r="D36">
            <v>100000</v>
          </cell>
        </row>
        <row r="37">
          <cell r="C37">
            <v>256</v>
          </cell>
          <cell r="D37">
            <v>20000</v>
          </cell>
        </row>
        <row r="38">
          <cell r="C38">
            <v>261</v>
          </cell>
          <cell r="D38">
            <v>45000000</v>
          </cell>
        </row>
        <row r="39">
          <cell r="C39">
            <v>271</v>
          </cell>
          <cell r="D39">
            <v>1500000</v>
          </cell>
        </row>
        <row r="40">
          <cell r="C40">
            <v>272</v>
          </cell>
          <cell r="D40">
            <v>1000000</v>
          </cell>
        </row>
        <row r="41">
          <cell r="C41">
            <v>273</v>
          </cell>
          <cell r="D41">
            <v>1500000</v>
          </cell>
        </row>
        <row r="42">
          <cell r="C42">
            <v>274</v>
          </cell>
          <cell r="D42">
            <v>20000</v>
          </cell>
        </row>
        <row r="43">
          <cell r="C43">
            <v>281</v>
          </cell>
          <cell r="D43">
            <v>0</v>
          </cell>
        </row>
        <row r="44">
          <cell r="C44">
            <v>283</v>
          </cell>
          <cell r="D44">
            <v>2000000</v>
          </cell>
        </row>
        <row r="45">
          <cell r="C45">
            <v>291</v>
          </cell>
          <cell r="D45">
            <v>75000</v>
          </cell>
        </row>
        <row r="46">
          <cell r="C46">
            <v>292</v>
          </cell>
          <cell r="D46">
            <v>15000</v>
          </cell>
        </row>
        <row r="47">
          <cell r="C47">
            <v>293</v>
          </cell>
          <cell r="D47">
            <v>10000</v>
          </cell>
        </row>
        <row r="48">
          <cell r="C48">
            <v>294</v>
          </cell>
          <cell r="D48">
            <v>30000</v>
          </cell>
        </row>
        <row r="49">
          <cell r="C49">
            <v>295</v>
          </cell>
          <cell r="D49">
            <v>10000</v>
          </cell>
        </row>
        <row r="50">
          <cell r="C50">
            <v>296</v>
          </cell>
          <cell r="D50">
            <v>4000000</v>
          </cell>
        </row>
        <row r="51">
          <cell r="C51">
            <v>297</v>
          </cell>
          <cell r="D51">
            <v>3500000</v>
          </cell>
        </row>
        <row r="52">
          <cell r="C52">
            <v>298</v>
          </cell>
          <cell r="D52">
            <v>380000</v>
          </cell>
        </row>
        <row r="53">
          <cell r="C53">
            <v>299</v>
          </cell>
          <cell r="D53">
            <v>70000</v>
          </cell>
        </row>
        <row r="54">
          <cell r="C54">
            <v>311</v>
          </cell>
          <cell r="D54">
            <v>66400000</v>
          </cell>
        </row>
        <row r="55">
          <cell r="C55">
            <v>312</v>
          </cell>
          <cell r="D55">
            <v>12850</v>
          </cell>
        </row>
        <row r="56">
          <cell r="C56">
            <v>313</v>
          </cell>
          <cell r="D56">
            <v>33996</v>
          </cell>
        </row>
        <row r="57">
          <cell r="C57">
            <v>314</v>
          </cell>
          <cell r="D57">
            <v>500000</v>
          </cell>
        </row>
        <row r="58">
          <cell r="C58">
            <v>315</v>
          </cell>
          <cell r="D58">
            <v>0</v>
          </cell>
        </row>
        <row r="59">
          <cell r="C59">
            <v>317</v>
          </cell>
          <cell r="D59">
            <v>100000</v>
          </cell>
        </row>
        <row r="60">
          <cell r="C60">
            <v>318</v>
          </cell>
          <cell r="D60">
            <v>0</v>
          </cell>
        </row>
        <row r="61">
          <cell r="C61">
            <v>322</v>
          </cell>
          <cell r="D61">
            <v>998400</v>
          </cell>
        </row>
        <row r="62">
          <cell r="C62">
            <v>323</v>
          </cell>
          <cell r="D62">
            <v>600000</v>
          </cell>
        </row>
        <row r="63">
          <cell r="C63">
            <v>325</v>
          </cell>
          <cell r="D63">
            <v>1100000</v>
          </cell>
        </row>
        <row r="64">
          <cell r="C64">
            <v>326</v>
          </cell>
          <cell r="D64">
            <v>8064000</v>
          </cell>
        </row>
        <row r="65">
          <cell r="C65">
            <v>328</v>
          </cell>
          <cell r="D65">
            <v>0</v>
          </cell>
        </row>
        <row r="66">
          <cell r="C66">
            <v>331</v>
          </cell>
          <cell r="D66">
            <v>1200000</v>
          </cell>
        </row>
        <row r="67">
          <cell r="C67">
            <v>333</v>
          </cell>
          <cell r="D67">
            <v>200000</v>
          </cell>
        </row>
        <row r="68">
          <cell r="C68">
            <v>334</v>
          </cell>
          <cell r="D68">
            <v>1000000</v>
          </cell>
        </row>
        <row r="69">
          <cell r="C69">
            <v>336</v>
          </cell>
          <cell r="D69">
            <v>0</v>
          </cell>
        </row>
        <row r="70">
          <cell r="C70">
            <v>341</v>
          </cell>
          <cell r="D70">
            <v>75000</v>
          </cell>
        </row>
        <row r="71">
          <cell r="C71">
            <v>342</v>
          </cell>
          <cell r="D71">
            <v>350000</v>
          </cell>
        </row>
        <row r="72">
          <cell r="C72">
            <v>344</v>
          </cell>
          <cell r="D72">
            <v>100000</v>
          </cell>
        </row>
        <row r="73">
          <cell r="C73">
            <v>345</v>
          </cell>
          <cell r="D73">
            <v>1600000</v>
          </cell>
        </row>
        <row r="74">
          <cell r="C74">
            <v>346</v>
          </cell>
          <cell r="D74">
            <v>0</v>
          </cell>
        </row>
        <row r="75">
          <cell r="C75">
            <v>351</v>
          </cell>
          <cell r="D75">
            <v>1000000</v>
          </cell>
        </row>
        <row r="76">
          <cell r="C76">
            <v>352</v>
          </cell>
          <cell r="D76">
            <v>4000000</v>
          </cell>
        </row>
        <row r="77">
          <cell r="C77">
            <v>353</v>
          </cell>
          <cell r="D77">
            <v>300000</v>
          </cell>
        </row>
        <row r="78">
          <cell r="C78">
            <v>354</v>
          </cell>
          <cell r="D78">
            <v>100000</v>
          </cell>
        </row>
        <row r="79">
          <cell r="C79">
            <v>355</v>
          </cell>
          <cell r="D79">
            <v>450000</v>
          </cell>
        </row>
        <row r="80">
          <cell r="C80">
            <v>356</v>
          </cell>
          <cell r="D80">
            <v>100000</v>
          </cell>
        </row>
        <row r="81">
          <cell r="C81">
            <v>357</v>
          </cell>
          <cell r="D81">
            <v>1000000</v>
          </cell>
        </row>
        <row r="82">
          <cell r="C82">
            <v>358</v>
          </cell>
          <cell r="D82">
            <v>56000000</v>
          </cell>
        </row>
        <row r="83">
          <cell r="C83">
            <v>359</v>
          </cell>
          <cell r="D83">
            <v>1140000</v>
          </cell>
        </row>
        <row r="84">
          <cell r="C84">
            <v>361</v>
          </cell>
          <cell r="D84">
            <v>0</v>
          </cell>
        </row>
        <row r="85">
          <cell r="C85">
            <v>362</v>
          </cell>
          <cell r="D85">
            <v>0</v>
          </cell>
        </row>
        <row r="86">
          <cell r="C86">
            <v>363</v>
          </cell>
          <cell r="D86">
            <v>0</v>
          </cell>
        </row>
        <row r="87">
          <cell r="C87">
            <v>365</v>
          </cell>
          <cell r="D87">
            <v>0</v>
          </cell>
        </row>
        <row r="88">
          <cell r="C88">
            <v>366</v>
          </cell>
          <cell r="D88">
            <v>2000000</v>
          </cell>
        </row>
        <row r="89">
          <cell r="C89">
            <v>369</v>
          </cell>
          <cell r="D89">
            <v>0</v>
          </cell>
        </row>
        <row r="90">
          <cell r="C90">
            <v>371</v>
          </cell>
          <cell r="D90">
            <v>200000</v>
          </cell>
        </row>
        <row r="91">
          <cell r="C91">
            <v>372</v>
          </cell>
          <cell r="D91">
            <v>0</v>
          </cell>
        </row>
        <row r="92">
          <cell r="C92">
            <v>375</v>
          </cell>
          <cell r="D92">
            <v>300000</v>
          </cell>
        </row>
        <row r="93">
          <cell r="C93">
            <v>378</v>
          </cell>
          <cell r="D93">
            <v>0</v>
          </cell>
        </row>
        <row r="94">
          <cell r="C94">
            <v>379</v>
          </cell>
          <cell r="D94">
            <v>100000</v>
          </cell>
        </row>
        <row r="95">
          <cell r="C95">
            <v>381</v>
          </cell>
          <cell r="D95">
            <v>200000</v>
          </cell>
        </row>
        <row r="96">
          <cell r="C96">
            <v>382</v>
          </cell>
          <cell r="D96">
            <v>1000000</v>
          </cell>
        </row>
        <row r="97">
          <cell r="C97">
            <v>383</v>
          </cell>
          <cell r="D97">
            <v>100000</v>
          </cell>
        </row>
        <row r="98">
          <cell r="C98">
            <v>384</v>
          </cell>
          <cell r="D98">
            <v>50000</v>
          </cell>
        </row>
        <row r="99">
          <cell r="C99">
            <v>385</v>
          </cell>
          <cell r="D99">
            <v>300000</v>
          </cell>
        </row>
        <row r="100">
          <cell r="C100">
            <v>391</v>
          </cell>
          <cell r="D100">
            <v>750000</v>
          </cell>
        </row>
        <row r="101">
          <cell r="C101">
            <v>392</v>
          </cell>
          <cell r="D101">
            <v>50000</v>
          </cell>
        </row>
        <row r="102">
          <cell r="C102">
            <v>394</v>
          </cell>
          <cell r="D102">
            <v>6837665</v>
          </cell>
        </row>
        <row r="103">
          <cell r="C103">
            <v>395</v>
          </cell>
          <cell r="D103">
            <v>250000</v>
          </cell>
        </row>
        <row r="104">
          <cell r="C104">
            <v>396</v>
          </cell>
          <cell r="D104">
            <v>50000</v>
          </cell>
        </row>
        <row r="105">
          <cell r="C105">
            <v>398</v>
          </cell>
          <cell r="D105">
            <v>19200000</v>
          </cell>
        </row>
        <row r="106">
          <cell r="C106">
            <v>421</v>
          </cell>
          <cell r="D106">
            <v>0</v>
          </cell>
        </row>
        <row r="107">
          <cell r="C107">
            <v>438</v>
          </cell>
          <cell r="D107">
            <v>5320000</v>
          </cell>
        </row>
        <row r="108">
          <cell r="C108">
            <v>441</v>
          </cell>
          <cell r="D108">
            <v>22000000</v>
          </cell>
        </row>
        <row r="109">
          <cell r="C109">
            <v>442</v>
          </cell>
          <cell r="D109">
            <v>1000000</v>
          </cell>
        </row>
        <row r="110">
          <cell r="C110">
            <v>443</v>
          </cell>
          <cell r="D110">
            <v>1000000</v>
          </cell>
        </row>
        <row r="111">
          <cell r="C111">
            <v>445</v>
          </cell>
          <cell r="D111">
            <v>1000000</v>
          </cell>
        </row>
        <row r="112">
          <cell r="C112">
            <v>448</v>
          </cell>
          <cell r="D112">
            <v>2000000</v>
          </cell>
        </row>
        <row r="113">
          <cell r="C113">
            <v>451</v>
          </cell>
          <cell r="D113">
            <v>3428678</v>
          </cell>
        </row>
        <row r="114">
          <cell r="C114">
            <v>452</v>
          </cell>
          <cell r="D114">
            <v>473515</v>
          </cell>
        </row>
        <row r="115">
          <cell r="C115">
            <v>481</v>
          </cell>
          <cell r="D115">
            <v>200000</v>
          </cell>
        </row>
        <row r="116">
          <cell r="C116">
            <v>511</v>
          </cell>
          <cell r="D116">
            <v>500000</v>
          </cell>
        </row>
        <row r="117">
          <cell r="C117">
            <v>512</v>
          </cell>
          <cell r="D117">
            <v>100000</v>
          </cell>
        </row>
        <row r="118">
          <cell r="C118">
            <v>515</v>
          </cell>
          <cell r="D118">
            <v>1000000</v>
          </cell>
        </row>
        <row r="119">
          <cell r="C119">
            <v>519</v>
          </cell>
          <cell r="D119">
            <v>500000</v>
          </cell>
        </row>
        <row r="120">
          <cell r="C120">
            <v>521</v>
          </cell>
          <cell r="D120">
            <v>50000</v>
          </cell>
        </row>
        <row r="121">
          <cell r="C121">
            <v>522</v>
          </cell>
          <cell r="D121">
            <v>500000</v>
          </cell>
        </row>
        <row r="122">
          <cell r="C122">
            <v>523</v>
          </cell>
          <cell r="D122">
            <v>100000</v>
          </cell>
        </row>
        <row r="123">
          <cell r="C123">
            <v>529</v>
          </cell>
          <cell r="D123">
            <v>100000</v>
          </cell>
        </row>
        <row r="124">
          <cell r="C124">
            <v>531</v>
          </cell>
          <cell r="D124">
            <v>1000000</v>
          </cell>
        </row>
        <row r="125">
          <cell r="C125">
            <v>541</v>
          </cell>
          <cell r="D125">
            <v>4000000</v>
          </cell>
        </row>
        <row r="126">
          <cell r="C126">
            <v>542</v>
          </cell>
          <cell r="D126">
            <v>500000</v>
          </cell>
        </row>
        <row r="127">
          <cell r="C127">
            <v>549</v>
          </cell>
          <cell r="D127">
            <v>500000</v>
          </cell>
        </row>
        <row r="128">
          <cell r="C128">
            <v>551</v>
          </cell>
          <cell r="D128">
            <v>2000000</v>
          </cell>
        </row>
        <row r="129">
          <cell r="C129">
            <v>567</v>
          </cell>
          <cell r="D129">
            <v>200000</v>
          </cell>
        </row>
        <row r="130">
          <cell r="C130">
            <v>591</v>
          </cell>
          <cell r="D130">
            <v>500000</v>
          </cell>
        </row>
        <row r="131">
          <cell r="C131">
            <v>613</v>
          </cell>
          <cell r="D131">
            <v>7000000</v>
          </cell>
        </row>
        <row r="132">
          <cell r="C132">
            <v>614</v>
          </cell>
          <cell r="D132">
            <v>0</v>
          </cell>
        </row>
        <row r="133">
          <cell r="C133">
            <v>615</v>
          </cell>
          <cell r="D133">
            <v>30000000</v>
          </cell>
        </row>
        <row r="134">
          <cell r="C134">
            <v>616</v>
          </cell>
          <cell r="D134">
            <v>0</v>
          </cell>
        </row>
        <row r="135">
          <cell r="C135">
            <v>617</v>
          </cell>
          <cell r="D135">
            <v>0</v>
          </cell>
        </row>
        <row r="136">
          <cell r="C136">
            <v>623</v>
          </cell>
          <cell r="D136">
            <v>0</v>
          </cell>
        </row>
        <row r="137">
          <cell r="C137">
            <v>911</v>
          </cell>
          <cell r="D137">
            <v>23792796.699999999</v>
          </cell>
        </row>
        <row r="138">
          <cell r="C138">
            <v>921</v>
          </cell>
          <cell r="D138">
            <v>9120703.3900000006</v>
          </cell>
        </row>
        <row r="139">
          <cell r="C139">
            <v>991</v>
          </cell>
          <cell r="D139">
            <v>1430079</v>
          </cell>
        </row>
        <row r="140">
          <cell r="C140">
            <v>532</v>
          </cell>
          <cell r="D140">
            <v>500000</v>
          </cell>
        </row>
        <row r="141">
          <cell r="C141">
            <v>564</v>
          </cell>
          <cell r="D141">
            <v>150000</v>
          </cell>
        </row>
        <row r="142">
          <cell r="C142">
            <v>566</v>
          </cell>
          <cell r="D142">
            <v>1000000</v>
          </cell>
        </row>
        <row r="143">
          <cell r="C143">
            <v>593</v>
          </cell>
          <cell r="D143">
            <v>500000</v>
          </cell>
        </row>
        <row r="144">
          <cell r="C144">
            <v>594</v>
          </cell>
          <cell r="D144">
            <v>1600000</v>
          </cell>
        </row>
        <row r="145">
          <cell r="C145">
            <v>619</v>
          </cell>
          <cell r="D145">
            <v>3000000</v>
          </cell>
        </row>
        <row r="146">
          <cell r="C146" t="str">
            <v>Total general</v>
          </cell>
          <cell r="D146">
            <v>665157635.58049595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88B01-040F-42C8-A1C3-60923CC0362E}">
  <sheetPr>
    <tabColor rgb="FFFFFF00"/>
    <pageSetUpPr fitToPage="1"/>
  </sheetPr>
  <dimension ref="B1:D353"/>
  <sheetViews>
    <sheetView tabSelected="1" topLeftCell="B1" zoomScale="92" workbookViewId="0">
      <pane ySplit="6" topLeftCell="A344" activePane="bottomLeft" state="frozen"/>
      <selection pane="bottomLeft" activeCell="D349" sqref="D349"/>
    </sheetView>
  </sheetViews>
  <sheetFormatPr baseColWidth="10" defaultColWidth="11.33203125" defaultRowHeight="14.4" x14ac:dyDescent="0.3"/>
  <cols>
    <col min="1" max="1" width="0.33203125" customWidth="1"/>
    <col min="2" max="2" width="12.109375" customWidth="1"/>
    <col min="3" max="3" width="87" customWidth="1"/>
    <col min="4" max="4" width="21.6640625" bestFit="1" customWidth="1"/>
  </cols>
  <sheetData>
    <row r="1" spans="2:4" ht="5.25" customHeight="1" thickBot="1" x14ac:dyDescent="0.35"/>
    <row r="2" spans="2:4" ht="20.25" customHeight="1" x14ac:dyDescent="0.3">
      <c r="B2" s="43" t="s">
        <v>2</v>
      </c>
      <c r="C2" s="44"/>
      <c r="D2" s="45"/>
    </row>
    <row r="3" spans="2:4" ht="20.25" customHeight="1" x14ac:dyDescent="0.3">
      <c r="B3" s="46" t="s">
        <v>1</v>
      </c>
      <c r="C3" s="47"/>
      <c r="D3" s="48"/>
    </row>
    <row r="4" spans="2:4" ht="20.25" customHeight="1" thickBot="1" x14ac:dyDescent="0.35">
      <c r="B4" s="37" t="s">
        <v>0</v>
      </c>
      <c r="C4" s="38"/>
      <c r="D4" s="39"/>
    </row>
    <row r="5" spans="2:4" ht="20.25" customHeight="1" thickBot="1" x14ac:dyDescent="0.35">
      <c r="B5" s="40" t="s">
        <v>345</v>
      </c>
      <c r="C5" s="41"/>
      <c r="D5" s="42"/>
    </row>
    <row r="6" spans="2:4" ht="52.8" thickBot="1" x14ac:dyDescent="0.35">
      <c r="B6" s="36" t="s">
        <v>344</v>
      </c>
      <c r="C6" s="36" t="s">
        <v>343</v>
      </c>
      <c r="D6" s="35"/>
    </row>
    <row r="7" spans="2:4" ht="17.399999999999999" x14ac:dyDescent="0.3">
      <c r="B7" s="34">
        <v>1000</v>
      </c>
      <c r="C7" s="33" t="s">
        <v>342</v>
      </c>
      <c r="D7" s="32">
        <f>+D8+D13+D18+D27+D32+D39+D41+D44</f>
        <v>253129952.49049598</v>
      </c>
    </row>
    <row r="8" spans="2:4" ht="17.399999999999999" x14ac:dyDescent="0.3">
      <c r="B8" s="30">
        <v>1100</v>
      </c>
      <c r="C8" s="29" t="s">
        <v>341</v>
      </c>
      <c r="D8" s="10">
        <f>+SUM(D9:D12)</f>
        <v>145270190.34806991</v>
      </c>
    </row>
    <row r="9" spans="2:4" ht="16.8" x14ac:dyDescent="0.3">
      <c r="B9" s="27">
        <v>111</v>
      </c>
      <c r="C9" s="28" t="s">
        <v>340</v>
      </c>
      <c r="D9" s="7">
        <f>+IFERROR(VLOOKUP(B9,'[1]DIN PARTIDA'!C:D,2,FALSE),0)</f>
        <v>11813810.388443138</v>
      </c>
    </row>
    <row r="10" spans="2:4" ht="16.8" x14ac:dyDescent="0.3">
      <c r="B10" s="27">
        <v>112</v>
      </c>
      <c r="C10" s="28" t="s">
        <v>339</v>
      </c>
      <c r="D10" s="7">
        <f>+IFERROR(VLOOKUP(B10,'[1]DIN PARTIDA'!C:D,2,FALSE),0)</f>
        <v>0</v>
      </c>
    </row>
    <row r="11" spans="2:4" ht="16.8" x14ac:dyDescent="0.3">
      <c r="B11" s="31">
        <v>113</v>
      </c>
      <c r="C11" s="28" t="s">
        <v>338</v>
      </c>
      <c r="D11" s="7">
        <f>+IFERROR(VLOOKUP(B11,'[1]DIN PARTIDA'!C:D,2,FALSE),0)</f>
        <v>133456379.95962678</v>
      </c>
    </row>
    <row r="12" spans="2:4" ht="16.8" x14ac:dyDescent="0.3">
      <c r="B12" s="27">
        <v>114</v>
      </c>
      <c r="C12" s="28" t="s">
        <v>337</v>
      </c>
      <c r="D12" s="7">
        <f>+IFERROR(VLOOKUP(B12,'[1]DIN PARTIDA'!C:D,2,FALSE),0)</f>
        <v>0</v>
      </c>
    </row>
    <row r="13" spans="2:4" ht="17.399999999999999" x14ac:dyDescent="0.3">
      <c r="B13" s="30">
        <v>1200</v>
      </c>
      <c r="C13" s="29" t="s">
        <v>336</v>
      </c>
      <c r="D13" s="10">
        <f>+SUM(D14:D17)</f>
        <v>37033596.494581766</v>
      </c>
    </row>
    <row r="14" spans="2:4" ht="16.8" x14ac:dyDescent="0.3">
      <c r="B14" s="27">
        <v>121</v>
      </c>
      <c r="C14" s="28" t="s">
        <v>335</v>
      </c>
      <c r="D14" s="7">
        <f>+IFERROR(VLOOKUP(B14,'[1]DIN PARTIDA'!C:D,2,FALSE),0)</f>
        <v>0</v>
      </c>
    </row>
    <row r="15" spans="2:4" ht="16.8" x14ac:dyDescent="0.3">
      <c r="B15" s="31">
        <v>122</v>
      </c>
      <c r="C15" s="28" t="s">
        <v>334</v>
      </c>
      <c r="D15" s="7">
        <f>+IFERROR(VLOOKUP(B15,'[1]DIN PARTIDA'!C:D,2,FALSE),0)</f>
        <v>0</v>
      </c>
    </row>
    <row r="16" spans="2:4" ht="16.8" x14ac:dyDescent="0.3">
      <c r="B16" s="31">
        <v>123</v>
      </c>
      <c r="C16" s="28" t="s">
        <v>333</v>
      </c>
      <c r="D16" s="7">
        <f>+IFERROR(VLOOKUP(B16,'[1]DIN PARTIDA'!C:D,2,FALSE),0)</f>
        <v>37033596.494581766</v>
      </c>
    </row>
    <row r="17" spans="2:4" ht="16.8" x14ac:dyDescent="0.3">
      <c r="B17" s="27">
        <v>124</v>
      </c>
      <c r="C17" s="28" t="s">
        <v>332</v>
      </c>
      <c r="D17" s="7">
        <f>+IFERROR(VLOOKUP(B17,'[1]DIN PARTIDA'!C:D,2,FALSE),0)</f>
        <v>0</v>
      </c>
    </row>
    <row r="18" spans="2:4" ht="17.399999999999999" x14ac:dyDescent="0.3">
      <c r="B18" s="30">
        <v>1300</v>
      </c>
      <c r="C18" s="29" t="s">
        <v>331</v>
      </c>
      <c r="D18" s="10">
        <f>+SUM(D19:D26)</f>
        <v>26348495.525245946</v>
      </c>
    </row>
    <row r="19" spans="2:4" ht="16.8" x14ac:dyDescent="0.3">
      <c r="B19" s="27">
        <v>131</v>
      </c>
      <c r="C19" s="28" t="s">
        <v>330</v>
      </c>
      <c r="D19" s="7">
        <f>+IFERROR(VLOOKUP(B19,'[1]DIN PARTIDA'!C:D,2,FALSE),0)</f>
        <v>0</v>
      </c>
    </row>
    <row r="20" spans="2:4" ht="16.8" x14ac:dyDescent="0.3">
      <c r="B20" s="27">
        <v>132</v>
      </c>
      <c r="C20" s="28" t="s">
        <v>329</v>
      </c>
      <c r="D20" s="7">
        <f>+IFERROR(VLOOKUP(B20,'[1]DIN PARTIDA'!C:D,2,FALSE),0)</f>
        <v>26106121.893245947</v>
      </c>
    </row>
    <row r="21" spans="2:4" ht="16.8" x14ac:dyDescent="0.3">
      <c r="B21" s="27">
        <v>133</v>
      </c>
      <c r="C21" s="28" t="s">
        <v>328</v>
      </c>
      <c r="D21" s="7">
        <f>+IFERROR(VLOOKUP(B21,'[1]DIN PARTIDA'!C:D,2,FALSE),0)</f>
        <v>242373.63199999981</v>
      </c>
    </row>
    <row r="22" spans="2:4" ht="16.8" x14ac:dyDescent="0.3">
      <c r="B22" s="27">
        <v>134</v>
      </c>
      <c r="C22" s="28" t="s">
        <v>327</v>
      </c>
      <c r="D22" s="7">
        <f>+IFERROR(VLOOKUP(B22,'[1]DIN PARTIDA'!C:D,2,FALSE),0)</f>
        <v>0</v>
      </c>
    </row>
    <row r="23" spans="2:4" ht="16.8" x14ac:dyDescent="0.3">
      <c r="B23" s="27">
        <v>135</v>
      </c>
      <c r="C23" s="28" t="s">
        <v>326</v>
      </c>
      <c r="D23" s="7">
        <f>+IFERROR(VLOOKUP(B23,'[1]DIN PARTIDA'!C:D,2,FALSE),0)</f>
        <v>0</v>
      </c>
    </row>
    <row r="24" spans="2:4" ht="16.8" x14ac:dyDescent="0.3">
      <c r="B24" s="27">
        <v>136</v>
      </c>
      <c r="C24" s="28" t="s">
        <v>325</v>
      </c>
      <c r="D24" s="7">
        <f>+IFERROR(VLOOKUP(B24,'[1]DIN PARTIDA'!C:D,2,FALSE),0)</f>
        <v>0</v>
      </c>
    </row>
    <row r="25" spans="2:4" ht="16.8" x14ac:dyDescent="0.3">
      <c r="B25" s="27">
        <v>137</v>
      </c>
      <c r="C25" s="28" t="s">
        <v>324</v>
      </c>
      <c r="D25" s="7">
        <f>+IFERROR(VLOOKUP(B25,'[1]DIN PARTIDA'!C:D,2,FALSE),0)</f>
        <v>0</v>
      </c>
    </row>
    <row r="26" spans="2:4" ht="16.8" x14ac:dyDescent="0.3">
      <c r="B26" s="27">
        <v>138</v>
      </c>
      <c r="C26" s="28" t="s">
        <v>323</v>
      </c>
      <c r="D26" s="7">
        <f>+IFERROR(VLOOKUP(B26,'[1]DIN PARTIDA'!C:D,2,FALSE),0)</f>
        <v>0</v>
      </c>
    </row>
    <row r="27" spans="2:4" ht="17.399999999999999" x14ac:dyDescent="0.3">
      <c r="B27" s="30">
        <v>1400</v>
      </c>
      <c r="C27" s="29" t="s">
        <v>322</v>
      </c>
      <c r="D27" s="10">
        <f>+SUM(D28:D31)</f>
        <v>39643580.722278379</v>
      </c>
    </row>
    <row r="28" spans="2:4" ht="16.8" x14ac:dyDescent="0.3">
      <c r="B28" s="27">
        <v>141</v>
      </c>
      <c r="C28" s="28" t="s">
        <v>321</v>
      </c>
      <c r="D28" s="7">
        <f>+IFERROR(VLOOKUP(B28,'[1]DIN PARTIDA'!C:D,2,FALSE),0)</f>
        <v>7433171.4512895923</v>
      </c>
    </row>
    <row r="29" spans="2:4" ht="16.8" x14ac:dyDescent="0.3">
      <c r="B29" s="27">
        <v>142</v>
      </c>
      <c r="C29" s="28" t="s">
        <v>320</v>
      </c>
      <c r="D29" s="7">
        <f>+IFERROR(VLOOKUP(B29,'[1]DIN PARTIDA'!C:D,2,FALSE),0)</f>
        <v>4955447.9854592001</v>
      </c>
    </row>
    <row r="30" spans="2:4" ht="16.8" x14ac:dyDescent="0.3">
      <c r="B30" s="27">
        <v>143</v>
      </c>
      <c r="C30" s="28" t="s">
        <v>319</v>
      </c>
      <c r="D30" s="7">
        <f>+IFERROR(VLOOKUP(B30,'[1]DIN PARTIDA'!C:D,2,FALSE),0)</f>
        <v>24777237.819699187</v>
      </c>
    </row>
    <row r="31" spans="2:4" ht="16.8" x14ac:dyDescent="0.3">
      <c r="B31" s="27">
        <v>144</v>
      </c>
      <c r="C31" s="28" t="s">
        <v>318</v>
      </c>
      <c r="D31" s="7">
        <f>+IFERROR(VLOOKUP(B31,'[1]DIN PARTIDA'!C:D,2,FALSE),0)</f>
        <v>2477723.4658304006</v>
      </c>
    </row>
    <row r="32" spans="2:4" ht="17.399999999999999" x14ac:dyDescent="0.3">
      <c r="B32" s="30">
        <v>1500</v>
      </c>
      <c r="C32" s="29" t="s">
        <v>317</v>
      </c>
      <c r="D32" s="10">
        <f>+SUM(D33:D38)</f>
        <v>4834089.4003199982</v>
      </c>
    </row>
    <row r="33" spans="2:4" ht="16.8" x14ac:dyDescent="0.3">
      <c r="B33" s="27">
        <v>151</v>
      </c>
      <c r="C33" s="28" t="s">
        <v>316</v>
      </c>
      <c r="D33" s="7">
        <f>+IFERROR(VLOOKUP(B33,'[1]DIN PARTIDA'!C:D,2,FALSE),0)</f>
        <v>0</v>
      </c>
    </row>
    <row r="34" spans="2:4" ht="16.8" x14ac:dyDescent="0.3">
      <c r="B34" s="31">
        <v>152</v>
      </c>
      <c r="C34" s="28" t="s">
        <v>315</v>
      </c>
      <c r="D34" s="7">
        <f>+IFERROR(VLOOKUP(B34,'[1]DIN PARTIDA'!C:D,2,FALSE),0)</f>
        <v>1053798.3999999997</v>
      </c>
    </row>
    <row r="35" spans="2:4" ht="16.8" x14ac:dyDescent="0.3">
      <c r="B35" s="31">
        <v>153</v>
      </c>
      <c r="C35" s="28" t="s">
        <v>314</v>
      </c>
      <c r="D35" s="7">
        <f>+IFERROR(VLOOKUP(B35,'[1]DIN PARTIDA'!C:D,2,FALSE),0)</f>
        <v>0</v>
      </c>
    </row>
    <row r="36" spans="2:4" ht="16.8" x14ac:dyDescent="0.3">
      <c r="B36" s="31">
        <v>154</v>
      </c>
      <c r="C36" s="28" t="s">
        <v>313</v>
      </c>
      <c r="D36" s="7">
        <f>+IFERROR(VLOOKUP(B36,'[1]DIN PARTIDA'!C:D,2,FALSE),0)</f>
        <v>0</v>
      </c>
    </row>
    <row r="37" spans="2:4" ht="16.8" x14ac:dyDescent="0.3">
      <c r="B37" s="31">
        <v>155</v>
      </c>
      <c r="C37" s="28" t="s">
        <v>312</v>
      </c>
      <c r="D37" s="7">
        <f>+IFERROR(VLOOKUP(B37,'[1]DIN PARTIDA'!C:D,2,FALSE),0)</f>
        <v>0</v>
      </c>
    </row>
    <row r="38" spans="2:4" ht="16.8" x14ac:dyDescent="0.3">
      <c r="B38" s="27">
        <v>159</v>
      </c>
      <c r="C38" s="28" t="s">
        <v>311</v>
      </c>
      <c r="D38" s="7">
        <f>+IFERROR(VLOOKUP(B38,'[1]DIN PARTIDA'!C:D,2,FALSE),0)</f>
        <v>3780291.0003199982</v>
      </c>
    </row>
    <row r="39" spans="2:4" ht="17.399999999999999" x14ac:dyDescent="0.3">
      <c r="B39" s="30">
        <v>1600</v>
      </c>
      <c r="C39" s="29" t="s">
        <v>310</v>
      </c>
      <c r="D39" s="10">
        <f>+SUM(D40)</f>
        <v>0</v>
      </c>
    </row>
    <row r="40" spans="2:4" ht="16.8" x14ac:dyDescent="0.3">
      <c r="B40" s="27">
        <v>161</v>
      </c>
      <c r="C40" s="28" t="s">
        <v>309</v>
      </c>
      <c r="D40" s="7">
        <f>+IFERROR(VLOOKUP(B40,'[1]DIN PARTIDA'!C:D,2,FALSE),0)</f>
        <v>0</v>
      </c>
    </row>
    <row r="41" spans="2:4" ht="17.399999999999999" x14ac:dyDescent="0.3">
      <c r="B41" s="30">
        <v>1700</v>
      </c>
      <c r="C41" s="29" t="s">
        <v>308</v>
      </c>
      <c r="D41" s="10">
        <f>+SUM(D42:D43)</f>
        <v>0</v>
      </c>
    </row>
    <row r="42" spans="2:4" ht="16.8" x14ac:dyDescent="0.3">
      <c r="B42" s="27">
        <v>171</v>
      </c>
      <c r="C42" s="28" t="s">
        <v>307</v>
      </c>
      <c r="D42" s="7">
        <f>+IFERROR(VLOOKUP(B42,'[1]DIN PARTIDA'!C:D,2,FALSE),0)</f>
        <v>0</v>
      </c>
    </row>
    <row r="43" spans="2:4" ht="16.8" x14ac:dyDescent="0.3">
      <c r="B43" s="27">
        <v>172</v>
      </c>
      <c r="C43" s="28" t="s">
        <v>306</v>
      </c>
      <c r="D43" s="7">
        <f>+IFERROR(VLOOKUP(B43,'[1]DIN PARTIDA'!C:D,2,FALSE),0)</f>
        <v>0</v>
      </c>
    </row>
    <row r="44" spans="2:4" ht="17.399999999999999" x14ac:dyDescent="0.3">
      <c r="B44" s="30">
        <v>1800</v>
      </c>
      <c r="C44" s="29" t="s">
        <v>305</v>
      </c>
      <c r="D44" s="10">
        <f>+SUM(D45:D46)</f>
        <v>0</v>
      </c>
    </row>
    <row r="45" spans="2:4" ht="16.8" x14ac:dyDescent="0.3">
      <c r="B45" s="27">
        <v>181</v>
      </c>
      <c r="C45" s="28" t="s">
        <v>304</v>
      </c>
      <c r="D45" s="7">
        <f>+IFERROR(VLOOKUP(B45,'[1]DIN PARTIDA'!C:D,2,FALSE),0)</f>
        <v>0</v>
      </c>
    </row>
    <row r="46" spans="2:4" ht="16.8" x14ac:dyDescent="0.3">
      <c r="B46" s="27">
        <v>182</v>
      </c>
      <c r="C46" s="28" t="s">
        <v>303</v>
      </c>
      <c r="D46" s="7">
        <f>+IFERROR(VLOOKUP(B46,'[1]DIN PARTIDA'!C:D,2,FALSE),0)</f>
        <v>0</v>
      </c>
    </row>
    <row r="47" spans="2:4" ht="17.399999999999999" x14ac:dyDescent="0.3">
      <c r="B47" s="17">
        <v>2000</v>
      </c>
      <c r="C47" s="16" t="s">
        <v>302</v>
      </c>
      <c r="D47" s="15">
        <f>+D48+D57+D61+D71+D81+D89+D92+D98+D102</f>
        <v>108150000</v>
      </c>
    </row>
    <row r="48" spans="2:4" ht="17.399999999999999" x14ac:dyDescent="0.3">
      <c r="B48" s="12">
        <v>2100</v>
      </c>
      <c r="C48" s="11" t="s">
        <v>301</v>
      </c>
      <c r="D48" s="10">
        <f>+SUM(D49:D56)</f>
        <v>13820000</v>
      </c>
    </row>
    <row r="49" spans="2:4" ht="16.8" x14ac:dyDescent="0.3">
      <c r="B49" s="27">
        <v>211</v>
      </c>
      <c r="C49" s="13" t="s">
        <v>300</v>
      </c>
      <c r="D49" s="7">
        <f>+IFERROR(VLOOKUP(B49,'[1]DIN PARTIDA'!C:D,2,FALSE),0)</f>
        <v>2000000</v>
      </c>
    </row>
    <row r="50" spans="2:4" ht="16.8" x14ac:dyDescent="0.3">
      <c r="B50" s="22">
        <v>212</v>
      </c>
      <c r="C50" s="21" t="s">
        <v>299</v>
      </c>
      <c r="D50" s="7">
        <f>+IFERROR(VLOOKUP(B50,'[1]DIN PARTIDA'!C:D,2,FALSE),0)</f>
        <v>2000000</v>
      </c>
    </row>
    <row r="51" spans="2:4" ht="16.8" x14ac:dyDescent="0.3">
      <c r="B51" s="22">
        <v>213</v>
      </c>
      <c r="C51" s="21" t="s">
        <v>298</v>
      </c>
      <c r="D51" s="7">
        <f>+IFERROR(VLOOKUP(B51,'[1]DIN PARTIDA'!C:D,2,FALSE),0)</f>
        <v>0</v>
      </c>
    </row>
    <row r="52" spans="2:4" ht="16.8" x14ac:dyDescent="0.3">
      <c r="B52" s="24">
        <v>214</v>
      </c>
      <c r="C52" s="23" t="s">
        <v>297</v>
      </c>
      <c r="D52" s="7">
        <f>+IFERROR(VLOOKUP(B52,'[1]DIN PARTIDA'!C:D,2,FALSE),0)</f>
        <v>820000</v>
      </c>
    </row>
    <row r="53" spans="2:4" ht="16.8" x14ac:dyDescent="0.3">
      <c r="B53" s="22">
        <v>215</v>
      </c>
      <c r="C53" s="21" t="s">
        <v>296</v>
      </c>
      <c r="D53" s="7">
        <f>+IFERROR(VLOOKUP(B53,'[1]DIN PARTIDA'!C:D,2,FALSE),0)</f>
        <v>6000000</v>
      </c>
    </row>
    <row r="54" spans="2:4" ht="16.8" x14ac:dyDescent="0.3">
      <c r="B54" s="26">
        <v>216</v>
      </c>
      <c r="C54" s="21" t="s">
        <v>295</v>
      </c>
      <c r="D54" s="7">
        <f>+IFERROR(VLOOKUP(B54,'[1]DIN PARTIDA'!C:D,2,FALSE),0)</f>
        <v>3000000</v>
      </c>
    </row>
    <row r="55" spans="2:4" ht="16.8" x14ac:dyDescent="0.3">
      <c r="B55" s="22">
        <v>217</v>
      </c>
      <c r="C55" s="21" t="s">
        <v>294</v>
      </c>
      <c r="D55" s="7">
        <f>+IFERROR(VLOOKUP(B55,'[1]DIN PARTIDA'!C:D,2,FALSE),0)</f>
        <v>0</v>
      </c>
    </row>
    <row r="56" spans="2:4" ht="16.8" x14ac:dyDescent="0.3">
      <c r="B56" s="24">
        <v>218</v>
      </c>
      <c r="C56" s="23" t="s">
        <v>293</v>
      </c>
      <c r="D56" s="7">
        <f>+IFERROR(VLOOKUP(B56,'[1]DIN PARTIDA'!C:D,2,FALSE),0)</f>
        <v>0</v>
      </c>
    </row>
    <row r="57" spans="2:4" ht="17.399999999999999" x14ac:dyDescent="0.3">
      <c r="B57" s="12">
        <v>2200</v>
      </c>
      <c r="C57" s="11" t="s">
        <v>292</v>
      </c>
      <c r="D57" s="10">
        <f>+SUM(D58:D60)</f>
        <v>2000000</v>
      </c>
    </row>
    <row r="58" spans="2:4" ht="16.8" x14ac:dyDescent="0.3">
      <c r="B58" s="22">
        <v>221</v>
      </c>
      <c r="C58" s="21" t="s">
        <v>291</v>
      </c>
      <c r="D58" s="7">
        <f>+IFERROR(VLOOKUP(B58,'[1]DIN PARTIDA'!C:D,2,FALSE),0)</f>
        <v>2000000</v>
      </c>
    </row>
    <row r="59" spans="2:4" ht="16.8" x14ac:dyDescent="0.3">
      <c r="B59" s="22">
        <v>222</v>
      </c>
      <c r="C59" s="21" t="s">
        <v>290</v>
      </c>
      <c r="D59" s="7">
        <f>+IFERROR(VLOOKUP(B59,'[1]DIN PARTIDA'!C:D,2,FALSE),0)</f>
        <v>0</v>
      </c>
    </row>
    <row r="60" spans="2:4" ht="16.8" x14ac:dyDescent="0.3">
      <c r="B60" s="22">
        <v>223</v>
      </c>
      <c r="C60" s="21" t="s">
        <v>289</v>
      </c>
      <c r="D60" s="7">
        <f>+IFERROR(VLOOKUP(B60,'[1]DIN PARTIDA'!C:D,2,FALSE),0)</f>
        <v>0</v>
      </c>
    </row>
    <row r="61" spans="2:4" ht="17.399999999999999" x14ac:dyDescent="0.3">
      <c r="B61" s="12">
        <v>2300</v>
      </c>
      <c r="C61" s="11" t="s">
        <v>288</v>
      </c>
      <c r="D61" s="10">
        <f>+SUM(D62:D70)</f>
        <v>0</v>
      </c>
    </row>
    <row r="62" spans="2:4" ht="16.8" x14ac:dyDescent="0.3">
      <c r="B62" s="22">
        <v>231</v>
      </c>
      <c r="C62" s="21" t="s">
        <v>287</v>
      </c>
      <c r="D62" s="7">
        <f>+IFERROR(VLOOKUP(B62,'[1]DIN PARTIDA'!C:D,2,FALSE),0)</f>
        <v>0</v>
      </c>
    </row>
    <row r="63" spans="2:4" ht="16.8" x14ac:dyDescent="0.3">
      <c r="B63" s="22">
        <v>232</v>
      </c>
      <c r="C63" s="21" t="s">
        <v>286</v>
      </c>
      <c r="D63" s="7">
        <f>+IFERROR(VLOOKUP(B63,'[1]DIN PARTIDA'!C:D,2,FALSE),0)</f>
        <v>0</v>
      </c>
    </row>
    <row r="64" spans="2:4" ht="16.8" x14ac:dyDescent="0.3">
      <c r="B64" s="22">
        <v>233</v>
      </c>
      <c r="C64" s="21" t="s">
        <v>285</v>
      </c>
      <c r="D64" s="7">
        <f>+IFERROR(VLOOKUP(B64,'[1]DIN PARTIDA'!C:D,2,FALSE),0)</f>
        <v>0</v>
      </c>
    </row>
    <row r="65" spans="2:4" ht="16.8" x14ac:dyDescent="0.3">
      <c r="B65" s="22">
        <v>234</v>
      </c>
      <c r="C65" s="21" t="s">
        <v>284</v>
      </c>
      <c r="D65" s="7">
        <f>+IFERROR(VLOOKUP(B65,'[1]DIN PARTIDA'!C:D,2,FALSE),0)</f>
        <v>0</v>
      </c>
    </row>
    <row r="66" spans="2:4" ht="16.8" x14ac:dyDescent="0.3">
      <c r="B66" s="22">
        <v>235</v>
      </c>
      <c r="C66" s="21" t="s">
        <v>283</v>
      </c>
      <c r="D66" s="7">
        <f>+IFERROR(VLOOKUP(B66,'[1]DIN PARTIDA'!C:D,2,FALSE),0)</f>
        <v>0</v>
      </c>
    </row>
    <row r="67" spans="2:4" ht="16.8" x14ac:dyDescent="0.3">
      <c r="B67" s="22">
        <v>236</v>
      </c>
      <c r="C67" s="21" t="s">
        <v>282</v>
      </c>
      <c r="D67" s="7">
        <f>+IFERROR(VLOOKUP(B67,'[1]DIN PARTIDA'!C:D,2,FALSE),0)</f>
        <v>0</v>
      </c>
    </row>
    <row r="68" spans="2:4" ht="16.8" x14ac:dyDescent="0.3">
      <c r="B68" s="22">
        <v>237</v>
      </c>
      <c r="C68" s="21" t="s">
        <v>281</v>
      </c>
      <c r="D68" s="7">
        <f>+IFERROR(VLOOKUP(B68,'[1]DIN PARTIDA'!C:D,2,FALSE),0)</f>
        <v>0</v>
      </c>
    </row>
    <row r="69" spans="2:4" ht="16.8" x14ac:dyDescent="0.3">
      <c r="B69" s="22">
        <v>238</v>
      </c>
      <c r="C69" s="21" t="s">
        <v>280</v>
      </c>
      <c r="D69" s="7">
        <f>+IFERROR(VLOOKUP(B69,'[1]DIN PARTIDA'!C:D,2,FALSE),0)</f>
        <v>0</v>
      </c>
    </row>
    <row r="70" spans="2:4" ht="16.8" x14ac:dyDescent="0.3">
      <c r="B70" s="22">
        <v>239</v>
      </c>
      <c r="C70" s="21" t="s">
        <v>279</v>
      </c>
      <c r="D70" s="7">
        <f>+IFERROR(VLOOKUP(B70,'[1]DIN PARTIDA'!C:D,2,FALSE),0)</f>
        <v>0</v>
      </c>
    </row>
    <row r="71" spans="2:4" ht="17.399999999999999" x14ac:dyDescent="0.3">
      <c r="B71" s="12">
        <v>2400</v>
      </c>
      <c r="C71" s="11" t="s">
        <v>278</v>
      </c>
      <c r="D71" s="10">
        <f>+SUM(D72:D80)</f>
        <v>25490000</v>
      </c>
    </row>
    <row r="72" spans="2:4" ht="16.8" x14ac:dyDescent="0.3">
      <c r="B72" s="22">
        <v>241</v>
      </c>
      <c r="C72" s="21" t="s">
        <v>277</v>
      </c>
      <c r="D72" s="7">
        <f>+IFERROR(VLOOKUP(B72,'[1]DIN PARTIDA'!C:D,2,FALSE),0)</f>
        <v>60000</v>
      </c>
    </row>
    <row r="73" spans="2:4" ht="16.8" x14ac:dyDescent="0.3">
      <c r="B73" s="22">
        <v>242</v>
      </c>
      <c r="C73" s="21" t="s">
        <v>276</v>
      </c>
      <c r="D73" s="7">
        <f>+IFERROR(VLOOKUP(B73,'[1]DIN PARTIDA'!C:D,2,FALSE),0)</f>
        <v>5000000</v>
      </c>
    </row>
    <row r="74" spans="2:4" ht="16.8" x14ac:dyDescent="0.3">
      <c r="B74" s="22">
        <v>243</v>
      </c>
      <c r="C74" s="21" t="s">
        <v>275</v>
      </c>
      <c r="D74" s="7">
        <f>+IFERROR(VLOOKUP(B74,'[1]DIN PARTIDA'!C:D,2,FALSE),0)</f>
        <v>100000</v>
      </c>
    </row>
    <row r="75" spans="2:4" ht="16.8" x14ac:dyDescent="0.3">
      <c r="B75" s="22">
        <v>244</v>
      </c>
      <c r="C75" s="21" t="s">
        <v>274</v>
      </c>
      <c r="D75" s="7">
        <f>+IFERROR(VLOOKUP(B75,'[1]DIN PARTIDA'!C:D,2,FALSE),0)</f>
        <v>50000</v>
      </c>
    </row>
    <row r="76" spans="2:4" ht="16.8" x14ac:dyDescent="0.3">
      <c r="B76" s="22">
        <v>245</v>
      </c>
      <c r="C76" s="21" t="s">
        <v>273</v>
      </c>
      <c r="D76" s="7">
        <f>+IFERROR(VLOOKUP(B76,'[1]DIN PARTIDA'!C:D,2,FALSE),0)</f>
        <v>30000</v>
      </c>
    </row>
    <row r="77" spans="2:4" ht="16.8" x14ac:dyDescent="0.3">
      <c r="B77" s="22">
        <v>246</v>
      </c>
      <c r="C77" s="21" t="s">
        <v>272</v>
      </c>
      <c r="D77" s="7">
        <f>+IFERROR(VLOOKUP(B77,'[1]DIN PARTIDA'!C:D,2,FALSE),0)</f>
        <v>8000000</v>
      </c>
    </row>
    <row r="78" spans="2:4" ht="16.8" x14ac:dyDescent="0.3">
      <c r="B78" s="22">
        <v>247</v>
      </c>
      <c r="C78" s="21" t="s">
        <v>271</v>
      </c>
      <c r="D78" s="7">
        <f>+IFERROR(VLOOKUP(B78,'[1]DIN PARTIDA'!C:D,2,FALSE),0)</f>
        <v>6000000</v>
      </c>
    </row>
    <row r="79" spans="2:4" ht="16.8" x14ac:dyDescent="0.3">
      <c r="B79" s="22">
        <v>248</v>
      </c>
      <c r="C79" s="21" t="s">
        <v>270</v>
      </c>
      <c r="D79" s="7">
        <f>+IFERROR(VLOOKUP(B79,'[1]DIN PARTIDA'!C:D,2,FALSE),0)</f>
        <v>250000</v>
      </c>
    </row>
    <row r="80" spans="2:4" ht="16.8" x14ac:dyDescent="0.3">
      <c r="B80" s="22">
        <v>249</v>
      </c>
      <c r="C80" s="21" t="s">
        <v>269</v>
      </c>
      <c r="D80" s="7">
        <f>+IFERROR(VLOOKUP(B80,'[1]DIN PARTIDA'!C:D,2,FALSE),0)</f>
        <v>6000000</v>
      </c>
    </row>
    <row r="81" spans="2:4" ht="17.399999999999999" x14ac:dyDescent="0.3">
      <c r="B81" s="12">
        <v>2500</v>
      </c>
      <c r="C81" s="11" t="s">
        <v>268</v>
      </c>
      <c r="D81" s="10">
        <f>+SUM(D82:D88)</f>
        <v>7730000</v>
      </c>
    </row>
    <row r="82" spans="2:4" ht="16.8" x14ac:dyDescent="0.3">
      <c r="B82" s="24">
        <v>251</v>
      </c>
      <c r="C82" s="23" t="s">
        <v>267</v>
      </c>
      <c r="D82" s="7">
        <f>+IFERROR(VLOOKUP(B82,'[1]DIN PARTIDA'!C:D,2,FALSE),0)</f>
        <v>600000</v>
      </c>
    </row>
    <row r="83" spans="2:4" ht="16.8" x14ac:dyDescent="0.3">
      <c r="B83" s="24">
        <v>252</v>
      </c>
      <c r="C83" s="23" t="s">
        <v>266</v>
      </c>
      <c r="D83" s="7">
        <f>+IFERROR(VLOOKUP(B83,'[1]DIN PARTIDA'!C:D,2,FALSE),0)</f>
        <v>10000</v>
      </c>
    </row>
    <row r="84" spans="2:4" ht="16.8" x14ac:dyDescent="0.3">
      <c r="B84" s="24">
        <v>253</v>
      </c>
      <c r="C84" s="23" t="s">
        <v>265</v>
      </c>
      <c r="D84" s="7">
        <f>+IFERROR(VLOOKUP(B84,'[1]DIN PARTIDA'!C:D,2,FALSE),0)</f>
        <v>5000000</v>
      </c>
    </row>
    <row r="85" spans="2:4" ht="16.8" x14ac:dyDescent="0.3">
      <c r="B85" s="24">
        <v>254</v>
      </c>
      <c r="C85" s="23" t="s">
        <v>264</v>
      </c>
      <c r="D85" s="7">
        <f>+IFERROR(VLOOKUP(B85,'[1]DIN PARTIDA'!C:D,2,FALSE),0)</f>
        <v>2000000</v>
      </c>
    </row>
    <row r="86" spans="2:4" ht="16.8" x14ac:dyDescent="0.3">
      <c r="B86" s="24">
        <v>255</v>
      </c>
      <c r="C86" s="23" t="s">
        <v>263</v>
      </c>
      <c r="D86" s="7">
        <f>+IFERROR(VLOOKUP(B86,'[1]DIN PARTIDA'!C:D,2,FALSE),0)</f>
        <v>100000</v>
      </c>
    </row>
    <row r="87" spans="2:4" ht="16.8" x14ac:dyDescent="0.3">
      <c r="B87" s="24">
        <v>256</v>
      </c>
      <c r="C87" s="23" t="s">
        <v>262</v>
      </c>
      <c r="D87" s="7">
        <f>+IFERROR(VLOOKUP(B87,'[1]DIN PARTIDA'!C:D,2,FALSE),0)</f>
        <v>20000</v>
      </c>
    </row>
    <row r="88" spans="2:4" ht="16.8" x14ac:dyDescent="0.3">
      <c r="B88" s="24">
        <v>259</v>
      </c>
      <c r="C88" s="23" t="s">
        <v>261</v>
      </c>
      <c r="D88" s="7">
        <f>+IFERROR(VLOOKUP(B88,'[1]DIN PARTIDA'!C:D,2,FALSE),0)</f>
        <v>0</v>
      </c>
    </row>
    <row r="89" spans="2:4" ht="17.399999999999999" x14ac:dyDescent="0.3">
      <c r="B89" s="12">
        <v>2600</v>
      </c>
      <c r="C89" s="11" t="s">
        <v>260</v>
      </c>
      <c r="D89" s="10">
        <f>+SUM(D90:D91)</f>
        <v>45000000</v>
      </c>
    </row>
    <row r="90" spans="2:4" ht="16.8" x14ac:dyDescent="0.3">
      <c r="B90" s="25">
        <v>261</v>
      </c>
      <c r="C90" s="23" t="s">
        <v>259</v>
      </c>
      <c r="D90" s="7">
        <f>+IFERROR(VLOOKUP(B90,'[1]DIN PARTIDA'!C:D,2,FALSE),0)</f>
        <v>45000000</v>
      </c>
    </row>
    <row r="91" spans="2:4" ht="16.8" x14ac:dyDescent="0.3">
      <c r="B91" s="24">
        <v>262</v>
      </c>
      <c r="C91" s="23" t="s">
        <v>258</v>
      </c>
      <c r="D91" s="7">
        <f>+IFERROR(VLOOKUP(B91,'[1]DIN PARTIDA'!C:D,2,FALSE),0)</f>
        <v>0</v>
      </c>
    </row>
    <row r="92" spans="2:4" ht="17.399999999999999" x14ac:dyDescent="0.3">
      <c r="B92" s="12">
        <v>2700</v>
      </c>
      <c r="C92" s="11" t="s">
        <v>257</v>
      </c>
      <c r="D92" s="10">
        <f>+SUM(D93:D97)</f>
        <v>4020000</v>
      </c>
    </row>
    <row r="93" spans="2:4" ht="16.8" x14ac:dyDescent="0.3">
      <c r="B93" s="24">
        <v>271</v>
      </c>
      <c r="C93" s="23" t="s">
        <v>256</v>
      </c>
      <c r="D93" s="7">
        <f>+IFERROR(VLOOKUP(B93,'[1]DIN PARTIDA'!C:D,2,FALSE),0)</f>
        <v>1500000</v>
      </c>
    </row>
    <row r="94" spans="2:4" ht="16.8" x14ac:dyDescent="0.3">
      <c r="B94" s="24">
        <v>272</v>
      </c>
      <c r="C94" s="23" t="s">
        <v>255</v>
      </c>
      <c r="D94" s="7">
        <f>+IFERROR(VLOOKUP(B94,'[1]DIN PARTIDA'!C:D,2,FALSE),0)</f>
        <v>1000000</v>
      </c>
    </row>
    <row r="95" spans="2:4" ht="16.8" x14ac:dyDescent="0.3">
      <c r="B95" s="22">
        <v>273</v>
      </c>
      <c r="C95" s="21" t="s">
        <v>254</v>
      </c>
      <c r="D95" s="7">
        <f>+IFERROR(VLOOKUP(B95,'[1]DIN PARTIDA'!C:D,2,FALSE),0)</f>
        <v>1500000</v>
      </c>
    </row>
    <row r="96" spans="2:4" ht="16.8" x14ac:dyDescent="0.3">
      <c r="B96" s="24">
        <v>274</v>
      </c>
      <c r="C96" s="23" t="s">
        <v>253</v>
      </c>
      <c r="D96" s="7">
        <f>+IFERROR(VLOOKUP(B96,'[1]DIN PARTIDA'!C:D,2,FALSE),0)</f>
        <v>20000</v>
      </c>
    </row>
    <row r="97" spans="2:4" ht="16.8" x14ac:dyDescent="0.3">
      <c r="B97" s="22">
        <v>275</v>
      </c>
      <c r="C97" s="21" t="s">
        <v>252</v>
      </c>
      <c r="D97" s="7">
        <f>+IFERROR(VLOOKUP(B97,'[1]DIN PARTIDA'!C:D,2,FALSE),0)</f>
        <v>0</v>
      </c>
    </row>
    <row r="98" spans="2:4" ht="17.399999999999999" x14ac:dyDescent="0.3">
      <c r="B98" s="12">
        <v>2800</v>
      </c>
      <c r="C98" s="11" t="s">
        <v>251</v>
      </c>
      <c r="D98" s="10">
        <f>+SUM(D99:D101)</f>
        <v>2000000</v>
      </c>
    </row>
    <row r="99" spans="2:4" ht="16.8" x14ac:dyDescent="0.3">
      <c r="B99" s="22">
        <v>281</v>
      </c>
      <c r="C99" s="21" t="s">
        <v>250</v>
      </c>
      <c r="D99" s="7">
        <f>+IFERROR(VLOOKUP(B99,'[1]DIN PARTIDA'!C:D,2,FALSE),0)</f>
        <v>0</v>
      </c>
    </row>
    <row r="100" spans="2:4" ht="16.8" x14ac:dyDescent="0.3">
      <c r="B100" s="24">
        <v>282</v>
      </c>
      <c r="C100" s="23" t="s">
        <v>249</v>
      </c>
      <c r="D100" s="7">
        <f>+IFERROR(VLOOKUP(B100,'[1]DIN PARTIDA'!C:D,2,FALSE),0)</f>
        <v>0</v>
      </c>
    </row>
    <row r="101" spans="2:4" ht="16.8" x14ac:dyDescent="0.3">
      <c r="B101" s="24">
        <v>283</v>
      </c>
      <c r="C101" s="23" t="s">
        <v>248</v>
      </c>
      <c r="D101" s="7">
        <f>+IFERROR(VLOOKUP(B101,'[1]DIN PARTIDA'!C:D,2,FALSE),0)</f>
        <v>2000000</v>
      </c>
    </row>
    <row r="102" spans="2:4" ht="17.399999999999999" x14ac:dyDescent="0.3">
      <c r="B102" s="12">
        <v>2900</v>
      </c>
      <c r="C102" s="11" t="s">
        <v>247</v>
      </c>
      <c r="D102" s="10">
        <f>+SUM(D103:D111)</f>
        <v>8090000</v>
      </c>
    </row>
    <row r="103" spans="2:4" ht="16.8" x14ac:dyDescent="0.3">
      <c r="B103" s="22">
        <v>291</v>
      </c>
      <c r="C103" s="21" t="s">
        <v>246</v>
      </c>
      <c r="D103" s="7">
        <f>+IFERROR(VLOOKUP(B103,'[1]DIN PARTIDA'!C:D,2,FALSE),0)</f>
        <v>75000</v>
      </c>
    </row>
    <row r="104" spans="2:4" ht="16.8" x14ac:dyDescent="0.3">
      <c r="B104" s="22">
        <v>292</v>
      </c>
      <c r="C104" s="21" t="s">
        <v>245</v>
      </c>
      <c r="D104" s="7">
        <f>+IFERROR(VLOOKUP(B104,'[1]DIN PARTIDA'!C:D,2,FALSE),0)</f>
        <v>15000</v>
      </c>
    </row>
    <row r="105" spans="2:4" ht="16.8" x14ac:dyDescent="0.3">
      <c r="B105" s="22">
        <v>293</v>
      </c>
      <c r="C105" s="21" t="s">
        <v>244</v>
      </c>
      <c r="D105" s="7">
        <f>+IFERROR(VLOOKUP(B105,'[1]DIN PARTIDA'!C:D,2,FALSE),0)</f>
        <v>10000</v>
      </c>
    </row>
    <row r="106" spans="2:4" ht="16.8" x14ac:dyDescent="0.3">
      <c r="B106" s="22">
        <v>294</v>
      </c>
      <c r="C106" s="21" t="s">
        <v>243</v>
      </c>
      <c r="D106" s="7">
        <f>+IFERROR(VLOOKUP(B106,'[1]DIN PARTIDA'!C:D,2,FALSE),0)</f>
        <v>30000</v>
      </c>
    </row>
    <row r="107" spans="2:4" ht="16.8" x14ac:dyDescent="0.3">
      <c r="B107" s="22">
        <v>295</v>
      </c>
      <c r="C107" s="21" t="s">
        <v>242</v>
      </c>
      <c r="D107" s="7">
        <f>+IFERROR(VLOOKUP(B107,'[1]DIN PARTIDA'!C:D,2,FALSE),0)</f>
        <v>10000</v>
      </c>
    </row>
    <row r="108" spans="2:4" ht="16.8" x14ac:dyDescent="0.3">
      <c r="B108" s="22">
        <v>296</v>
      </c>
      <c r="C108" s="21" t="s">
        <v>241</v>
      </c>
      <c r="D108" s="7">
        <f>+IFERROR(VLOOKUP(B108,'[1]DIN PARTIDA'!C:D,2,FALSE),0)</f>
        <v>4000000</v>
      </c>
    </row>
    <row r="109" spans="2:4" ht="16.8" x14ac:dyDescent="0.3">
      <c r="B109" s="22">
        <v>297</v>
      </c>
      <c r="C109" s="21" t="s">
        <v>240</v>
      </c>
      <c r="D109" s="7">
        <f>+IFERROR(VLOOKUP(B109,'[1]DIN PARTIDA'!C:D,2,FALSE),0)</f>
        <v>3500000</v>
      </c>
    </row>
    <row r="110" spans="2:4" ht="16.8" x14ac:dyDescent="0.3">
      <c r="B110" s="22">
        <v>298</v>
      </c>
      <c r="C110" s="21" t="s">
        <v>239</v>
      </c>
      <c r="D110" s="7">
        <f>+IFERROR(VLOOKUP(B110,'[1]DIN PARTIDA'!C:D,2,FALSE),0)</f>
        <v>380000</v>
      </c>
    </row>
    <row r="111" spans="2:4" ht="16.8" x14ac:dyDescent="0.3">
      <c r="B111" s="22">
        <v>299</v>
      </c>
      <c r="C111" s="21" t="s">
        <v>238</v>
      </c>
      <c r="D111" s="7">
        <f>+IFERROR(VLOOKUP(B111,'[1]DIN PARTIDA'!C:D,2,FALSE),0)</f>
        <v>70000</v>
      </c>
    </row>
    <row r="112" spans="2:4" ht="17.399999999999999" x14ac:dyDescent="0.3">
      <c r="B112" s="17">
        <v>3000</v>
      </c>
      <c r="C112" s="16" t="s">
        <v>237</v>
      </c>
      <c r="D112" s="15">
        <f>+D113+D123+D133+D143+D153+D163+D171+D181+D187</f>
        <v>177811911</v>
      </c>
    </row>
    <row r="113" spans="2:4" ht="17.399999999999999" x14ac:dyDescent="0.3">
      <c r="B113" s="12">
        <v>3100</v>
      </c>
      <c r="C113" s="11" t="s">
        <v>236</v>
      </c>
      <c r="D113" s="10">
        <f>+SUM(D114:D122)</f>
        <v>67046846</v>
      </c>
    </row>
    <row r="114" spans="2:4" ht="16.8" x14ac:dyDescent="0.3">
      <c r="B114" s="14">
        <v>311</v>
      </c>
      <c r="C114" s="13" t="s">
        <v>235</v>
      </c>
      <c r="D114" s="7">
        <f>+IFERROR(VLOOKUP(B114,'[1]DIN PARTIDA'!C:D,2,FALSE),0)</f>
        <v>66400000</v>
      </c>
    </row>
    <row r="115" spans="2:4" ht="16.8" x14ac:dyDescent="0.3">
      <c r="B115" s="14">
        <v>312</v>
      </c>
      <c r="C115" s="13" t="s">
        <v>234</v>
      </c>
      <c r="D115" s="7">
        <f>+IFERROR(VLOOKUP(B115,'[1]DIN PARTIDA'!C:D,2,FALSE),0)</f>
        <v>12850</v>
      </c>
    </row>
    <row r="116" spans="2:4" ht="16.8" x14ac:dyDescent="0.3">
      <c r="B116" s="14">
        <v>313</v>
      </c>
      <c r="C116" s="13" t="s">
        <v>233</v>
      </c>
      <c r="D116" s="7">
        <f>+IFERROR(VLOOKUP(B116,'[1]DIN PARTIDA'!C:D,2,FALSE),0)</f>
        <v>33996</v>
      </c>
    </row>
    <row r="117" spans="2:4" ht="16.8" x14ac:dyDescent="0.3">
      <c r="B117" s="14">
        <v>314</v>
      </c>
      <c r="C117" s="13" t="s">
        <v>232</v>
      </c>
      <c r="D117" s="7">
        <f>+IFERROR(VLOOKUP(B117,'[1]DIN PARTIDA'!C:D,2,FALSE),0)</f>
        <v>500000</v>
      </c>
    </row>
    <row r="118" spans="2:4" ht="16.8" x14ac:dyDescent="0.3">
      <c r="B118" s="14">
        <v>315</v>
      </c>
      <c r="C118" s="13" t="s">
        <v>231</v>
      </c>
      <c r="D118" s="7">
        <f>+IFERROR(VLOOKUP(B118,'[1]DIN PARTIDA'!C:D,2,FALSE),0)</f>
        <v>0</v>
      </c>
    </row>
    <row r="119" spans="2:4" ht="16.8" x14ac:dyDescent="0.3">
      <c r="B119" s="14">
        <v>316</v>
      </c>
      <c r="C119" s="13" t="s">
        <v>230</v>
      </c>
      <c r="D119" s="7">
        <f>+IFERROR(VLOOKUP(B119,'[1]DIN PARTIDA'!C:D,2,FALSE),0)</f>
        <v>0</v>
      </c>
    </row>
    <row r="120" spans="2:4" ht="16.8" x14ac:dyDescent="0.3">
      <c r="B120" s="14">
        <v>317</v>
      </c>
      <c r="C120" s="13" t="s">
        <v>229</v>
      </c>
      <c r="D120" s="7">
        <f>+IFERROR(VLOOKUP(B120,'[1]DIN PARTIDA'!C:D,2,FALSE),0)</f>
        <v>100000</v>
      </c>
    </row>
    <row r="121" spans="2:4" ht="16.8" x14ac:dyDescent="0.3">
      <c r="B121" s="14">
        <v>318</v>
      </c>
      <c r="C121" s="13" t="s">
        <v>228</v>
      </c>
      <c r="D121" s="7">
        <f>+IFERROR(VLOOKUP(B121,'[1]DIN PARTIDA'!C:D,2,FALSE),0)</f>
        <v>0</v>
      </c>
    </row>
    <row r="122" spans="2:4" ht="16.8" x14ac:dyDescent="0.3">
      <c r="B122" s="14">
        <v>319</v>
      </c>
      <c r="C122" s="13" t="s">
        <v>227</v>
      </c>
      <c r="D122" s="7">
        <f>+IFERROR(VLOOKUP(B122,'[1]DIN PARTIDA'!C:D,2,FALSE),0)</f>
        <v>0</v>
      </c>
    </row>
    <row r="123" spans="2:4" ht="17.399999999999999" x14ac:dyDescent="0.3">
      <c r="B123" s="12">
        <v>3200</v>
      </c>
      <c r="C123" s="11" t="s">
        <v>226</v>
      </c>
      <c r="D123" s="10">
        <f>+SUM(D124:D132)</f>
        <v>10762400</v>
      </c>
    </row>
    <row r="124" spans="2:4" ht="16.8" x14ac:dyDescent="0.3">
      <c r="B124" s="14">
        <v>321</v>
      </c>
      <c r="C124" s="13" t="s">
        <v>225</v>
      </c>
      <c r="D124" s="7">
        <f>+IFERROR(VLOOKUP(B124,'[1]DIN PARTIDA'!C:D,2,FALSE),0)</f>
        <v>0</v>
      </c>
    </row>
    <row r="125" spans="2:4" ht="16.8" x14ac:dyDescent="0.3">
      <c r="B125" s="14">
        <v>322</v>
      </c>
      <c r="C125" s="13" t="s">
        <v>224</v>
      </c>
      <c r="D125" s="7">
        <f>+IFERROR(VLOOKUP(B125,'[1]DIN PARTIDA'!C:D,2,FALSE),0)</f>
        <v>998400</v>
      </c>
    </row>
    <row r="126" spans="2:4" ht="16.8" x14ac:dyDescent="0.3">
      <c r="B126" s="14">
        <v>323</v>
      </c>
      <c r="C126" s="13" t="s">
        <v>223</v>
      </c>
      <c r="D126" s="7">
        <f>+IFERROR(VLOOKUP(B126,'[1]DIN PARTIDA'!C:D,2,FALSE),0)</f>
        <v>600000</v>
      </c>
    </row>
    <row r="127" spans="2:4" ht="16.8" x14ac:dyDescent="0.3">
      <c r="B127" s="14">
        <v>324</v>
      </c>
      <c r="C127" s="13" t="s">
        <v>222</v>
      </c>
      <c r="D127" s="7">
        <f>+IFERROR(VLOOKUP(B127,'[1]DIN PARTIDA'!C:D,2,FALSE),0)</f>
        <v>0</v>
      </c>
    </row>
    <row r="128" spans="2:4" ht="16.8" x14ac:dyDescent="0.3">
      <c r="B128" s="14">
        <v>325</v>
      </c>
      <c r="C128" s="13" t="s">
        <v>221</v>
      </c>
      <c r="D128" s="7">
        <f>+IFERROR(VLOOKUP(B128,'[1]DIN PARTIDA'!C:D,2,FALSE),0)</f>
        <v>1100000</v>
      </c>
    </row>
    <row r="129" spans="2:4" ht="16.8" x14ac:dyDescent="0.3">
      <c r="B129" s="14">
        <v>326</v>
      </c>
      <c r="C129" s="13" t="s">
        <v>220</v>
      </c>
      <c r="D129" s="7">
        <f>+IFERROR(VLOOKUP(B129,'[1]DIN PARTIDA'!C:D,2,FALSE),0)</f>
        <v>8064000</v>
      </c>
    </row>
    <row r="130" spans="2:4" ht="16.8" x14ac:dyDescent="0.3">
      <c r="B130" s="14">
        <v>327</v>
      </c>
      <c r="C130" s="13" t="s">
        <v>219</v>
      </c>
      <c r="D130" s="7">
        <f>+IFERROR(VLOOKUP(B130,'[1]DIN PARTIDA'!C:D,2,FALSE),0)</f>
        <v>0</v>
      </c>
    </row>
    <row r="131" spans="2:4" ht="16.8" x14ac:dyDescent="0.3">
      <c r="B131" s="14">
        <v>328</v>
      </c>
      <c r="C131" s="13" t="s">
        <v>218</v>
      </c>
      <c r="D131" s="7">
        <f>+IFERROR(VLOOKUP(B131,'[1]DIN PARTIDA'!C:D,2,FALSE),0)</f>
        <v>0</v>
      </c>
    </row>
    <row r="132" spans="2:4" ht="16.8" x14ac:dyDescent="0.3">
      <c r="B132" s="14">
        <v>329</v>
      </c>
      <c r="C132" s="13" t="s">
        <v>217</v>
      </c>
      <c r="D132" s="7">
        <f>+IFERROR(VLOOKUP(B132,'[1]DIN PARTIDA'!C:D,2,FALSE),0)</f>
        <v>0</v>
      </c>
    </row>
    <row r="133" spans="2:4" ht="17.399999999999999" x14ac:dyDescent="0.3">
      <c r="B133" s="12">
        <v>3300</v>
      </c>
      <c r="C133" s="11" t="s">
        <v>216</v>
      </c>
      <c r="D133" s="10">
        <f>+SUM(D134:D142)</f>
        <v>2400000</v>
      </c>
    </row>
    <row r="134" spans="2:4" ht="16.8" x14ac:dyDescent="0.3">
      <c r="B134" s="14">
        <v>331</v>
      </c>
      <c r="C134" s="13" t="s">
        <v>215</v>
      </c>
      <c r="D134" s="7">
        <f>+IFERROR(VLOOKUP(B134,'[1]DIN PARTIDA'!C:D,2,FALSE),0)</f>
        <v>1200000</v>
      </c>
    </row>
    <row r="135" spans="2:4" ht="16.8" x14ac:dyDescent="0.3">
      <c r="B135" s="14">
        <v>332</v>
      </c>
      <c r="C135" s="13" t="s">
        <v>214</v>
      </c>
      <c r="D135" s="7">
        <f>+IFERROR(VLOOKUP(B135,'[1]DIN PARTIDA'!C:D,2,FALSE),0)</f>
        <v>0</v>
      </c>
    </row>
    <row r="136" spans="2:4" ht="16.8" x14ac:dyDescent="0.3">
      <c r="B136" s="14">
        <v>333</v>
      </c>
      <c r="C136" s="13" t="s">
        <v>213</v>
      </c>
      <c r="D136" s="7">
        <f>+IFERROR(VLOOKUP(B136,'[1]DIN PARTIDA'!C:D,2,FALSE),0)</f>
        <v>200000</v>
      </c>
    </row>
    <row r="137" spans="2:4" ht="16.8" x14ac:dyDescent="0.3">
      <c r="B137" s="14">
        <v>334</v>
      </c>
      <c r="C137" s="13" t="s">
        <v>212</v>
      </c>
      <c r="D137" s="7">
        <f>+IFERROR(VLOOKUP(B137,'[1]DIN PARTIDA'!C:D,2,FALSE),0)</f>
        <v>1000000</v>
      </c>
    </row>
    <row r="138" spans="2:4" ht="16.8" x14ac:dyDescent="0.3">
      <c r="B138" s="14">
        <v>335</v>
      </c>
      <c r="C138" s="13" t="s">
        <v>211</v>
      </c>
      <c r="D138" s="7">
        <f>+IFERROR(VLOOKUP(B138,'[1]DIN PARTIDA'!C:D,2,FALSE),0)</f>
        <v>0</v>
      </c>
    </row>
    <row r="139" spans="2:4" ht="16.8" x14ac:dyDescent="0.3">
      <c r="B139" s="14">
        <v>336</v>
      </c>
      <c r="C139" s="13" t="s">
        <v>210</v>
      </c>
      <c r="D139" s="7">
        <f>+IFERROR(VLOOKUP(B139,'[1]DIN PARTIDA'!C:D,2,FALSE),0)</f>
        <v>0</v>
      </c>
    </row>
    <row r="140" spans="2:4" ht="16.8" x14ac:dyDescent="0.3">
      <c r="B140" s="14">
        <v>337</v>
      </c>
      <c r="C140" s="13" t="s">
        <v>209</v>
      </c>
      <c r="D140" s="7">
        <f>+IFERROR(VLOOKUP(B140,'[1]DIN PARTIDA'!C:D,2,FALSE),0)</f>
        <v>0</v>
      </c>
    </row>
    <row r="141" spans="2:4" ht="16.8" x14ac:dyDescent="0.3">
      <c r="B141" s="14">
        <v>338</v>
      </c>
      <c r="C141" s="13" t="s">
        <v>208</v>
      </c>
      <c r="D141" s="7">
        <f>+IFERROR(VLOOKUP(B141,'[1]DIN PARTIDA'!C:D,2,FALSE),0)</f>
        <v>0</v>
      </c>
    </row>
    <row r="142" spans="2:4" ht="16.8" x14ac:dyDescent="0.3">
      <c r="B142" s="14">
        <v>339</v>
      </c>
      <c r="C142" s="13" t="s">
        <v>207</v>
      </c>
      <c r="D142" s="7">
        <f>+IFERROR(VLOOKUP(B142,'[1]DIN PARTIDA'!C:D,2,FALSE),0)</f>
        <v>0</v>
      </c>
    </row>
    <row r="143" spans="2:4" ht="17.399999999999999" x14ac:dyDescent="0.3">
      <c r="B143" s="12">
        <v>3400</v>
      </c>
      <c r="C143" s="11" t="s">
        <v>206</v>
      </c>
      <c r="D143" s="10">
        <f>+SUM(D144:D152)</f>
        <v>2125000</v>
      </c>
    </row>
    <row r="144" spans="2:4" ht="16.8" x14ac:dyDescent="0.3">
      <c r="B144" s="14">
        <v>341</v>
      </c>
      <c r="C144" s="13" t="s">
        <v>205</v>
      </c>
      <c r="D144" s="7">
        <f>+IFERROR(VLOOKUP(B144,'[1]DIN PARTIDA'!C:D,2,FALSE),0)</f>
        <v>75000</v>
      </c>
    </row>
    <row r="145" spans="2:4" ht="16.8" x14ac:dyDescent="0.3">
      <c r="B145" s="14">
        <v>342</v>
      </c>
      <c r="C145" s="13" t="s">
        <v>204</v>
      </c>
      <c r="D145" s="7">
        <f>+IFERROR(VLOOKUP(B145,'[1]DIN PARTIDA'!C:D,2,FALSE),0)</f>
        <v>350000</v>
      </c>
    </row>
    <row r="146" spans="2:4" ht="16.8" x14ac:dyDescent="0.3">
      <c r="B146" s="14">
        <v>343</v>
      </c>
      <c r="C146" s="13" t="s">
        <v>203</v>
      </c>
      <c r="D146" s="7">
        <f>+IFERROR(VLOOKUP(B146,'[1]DIN PARTIDA'!C:D,2,FALSE),0)</f>
        <v>0</v>
      </c>
    </row>
    <row r="147" spans="2:4" ht="16.8" x14ac:dyDescent="0.3">
      <c r="B147" s="14">
        <v>344</v>
      </c>
      <c r="C147" s="13" t="s">
        <v>202</v>
      </c>
      <c r="D147" s="7">
        <f>+IFERROR(VLOOKUP(B147,'[1]DIN PARTIDA'!C:D,2,FALSE),0)</f>
        <v>100000</v>
      </c>
    </row>
    <row r="148" spans="2:4" ht="16.8" x14ac:dyDescent="0.3">
      <c r="B148" s="19">
        <v>345</v>
      </c>
      <c r="C148" s="18" t="s">
        <v>201</v>
      </c>
      <c r="D148" s="7">
        <f>+IFERROR(VLOOKUP(B148,'[1]DIN PARTIDA'!C:D,2,FALSE),0)</f>
        <v>1600000</v>
      </c>
    </row>
    <row r="149" spans="2:4" ht="16.8" x14ac:dyDescent="0.3">
      <c r="B149" s="14">
        <v>346</v>
      </c>
      <c r="C149" s="13" t="s">
        <v>200</v>
      </c>
      <c r="D149" s="7">
        <f>+IFERROR(VLOOKUP(B149,'[1]DIN PARTIDA'!C:D,2,FALSE),0)</f>
        <v>0</v>
      </c>
    </row>
    <row r="150" spans="2:4" ht="16.8" x14ac:dyDescent="0.3">
      <c r="B150" s="14">
        <v>347</v>
      </c>
      <c r="C150" s="13" t="s">
        <v>199</v>
      </c>
      <c r="D150" s="7">
        <f>+IFERROR(VLOOKUP(B150,'[1]DIN PARTIDA'!C:D,2,FALSE),0)</f>
        <v>0</v>
      </c>
    </row>
    <row r="151" spans="2:4" ht="16.8" x14ac:dyDescent="0.3">
      <c r="B151" s="14">
        <v>348</v>
      </c>
      <c r="C151" s="13" t="s">
        <v>198</v>
      </c>
      <c r="D151" s="7">
        <f>+IFERROR(VLOOKUP(B151,'[1]DIN PARTIDA'!C:D,2,FALSE),0)</f>
        <v>0</v>
      </c>
    </row>
    <row r="152" spans="2:4" ht="16.8" x14ac:dyDescent="0.3">
      <c r="B152" s="14">
        <v>349</v>
      </c>
      <c r="C152" s="13" t="s">
        <v>197</v>
      </c>
      <c r="D152" s="7">
        <f>+IFERROR(VLOOKUP(B152,'[1]DIN PARTIDA'!C:D,2,FALSE),0)</f>
        <v>0</v>
      </c>
    </row>
    <row r="153" spans="2:4" ht="17.399999999999999" x14ac:dyDescent="0.3">
      <c r="B153" s="12">
        <v>3500</v>
      </c>
      <c r="C153" s="11" t="s">
        <v>196</v>
      </c>
      <c r="D153" s="10">
        <f>+SUM(D154:D162)</f>
        <v>64090000</v>
      </c>
    </row>
    <row r="154" spans="2:4" ht="16.8" x14ac:dyDescent="0.3">
      <c r="B154" s="19">
        <v>351</v>
      </c>
      <c r="C154" s="18" t="s">
        <v>195</v>
      </c>
      <c r="D154" s="7">
        <f>+IFERROR(VLOOKUP(B154,'[1]DIN PARTIDA'!C:D,2,FALSE),0)</f>
        <v>1000000</v>
      </c>
    </row>
    <row r="155" spans="2:4" ht="16.8" x14ac:dyDescent="0.3">
      <c r="B155" s="14">
        <v>352</v>
      </c>
      <c r="C155" s="13" t="s">
        <v>194</v>
      </c>
      <c r="D155" s="7">
        <f>+IFERROR(VLOOKUP(B155,'[1]DIN PARTIDA'!C:D,2,FALSE),0)</f>
        <v>4000000</v>
      </c>
    </row>
    <row r="156" spans="2:4" ht="16.8" x14ac:dyDescent="0.3">
      <c r="B156" s="19">
        <v>353</v>
      </c>
      <c r="C156" s="18" t="s">
        <v>193</v>
      </c>
      <c r="D156" s="7">
        <f>+IFERROR(VLOOKUP(B156,'[1]DIN PARTIDA'!C:D,2,FALSE),0)</f>
        <v>300000</v>
      </c>
    </row>
    <row r="157" spans="2:4" ht="16.8" x14ac:dyDescent="0.3">
      <c r="B157" s="14">
        <v>354</v>
      </c>
      <c r="C157" s="13" t="s">
        <v>192</v>
      </c>
      <c r="D157" s="7">
        <f>+IFERROR(VLOOKUP(B157,'[1]DIN PARTIDA'!C:D,2,FALSE),0)</f>
        <v>100000</v>
      </c>
    </row>
    <row r="158" spans="2:4" ht="16.8" x14ac:dyDescent="0.3">
      <c r="B158" s="14">
        <v>355</v>
      </c>
      <c r="C158" s="13" t="s">
        <v>191</v>
      </c>
      <c r="D158" s="7">
        <f>+IFERROR(VLOOKUP(B158,'[1]DIN PARTIDA'!C:D,2,FALSE),0)</f>
        <v>450000</v>
      </c>
    </row>
    <row r="159" spans="2:4" ht="16.8" x14ac:dyDescent="0.3">
      <c r="B159" s="14">
        <v>356</v>
      </c>
      <c r="C159" s="13" t="s">
        <v>190</v>
      </c>
      <c r="D159" s="7">
        <f>+IFERROR(VLOOKUP(B159,'[1]DIN PARTIDA'!C:D,2,FALSE),0)</f>
        <v>100000</v>
      </c>
    </row>
    <row r="160" spans="2:4" ht="16.8" x14ac:dyDescent="0.3">
      <c r="B160" s="14">
        <v>357</v>
      </c>
      <c r="C160" s="13" t="s">
        <v>189</v>
      </c>
      <c r="D160" s="7">
        <f>+IFERROR(VLOOKUP(B160,'[1]DIN PARTIDA'!C:D,2,FALSE),0)</f>
        <v>1000000</v>
      </c>
    </row>
    <row r="161" spans="2:4" ht="16.8" x14ac:dyDescent="0.3">
      <c r="B161" s="14">
        <v>358</v>
      </c>
      <c r="C161" s="13" t="s">
        <v>188</v>
      </c>
      <c r="D161" s="7">
        <f>+IFERROR(VLOOKUP(B161,'[1]DIN PARTIDA'!C:D,2,FALSE),0)</f>
        <v>56000000</v>
      </c>
    </row>
    <row r="162" spans="2:4" ht="16.8" x14ac:dyDescent="0.3">
      <c r="B162" s="14">
        <v>359</v>
      </c>
      <c r="C162" s="13" t="s">
        <v>187</v>
      </c>
      <c r="D162" s="7">
        <f>+IFERROR(VLOOKUP(B162,'[1]DIN PARTIDA'!C:D,2,FALSE),0)</f>
        <v>1140000</v>
      </c>
    </row>
    <row r="163" spans="2:4" ht="17.399999999999999" x14ac:dyDescent="0.3">
      <c r="B163" s="12">
        <v>3600</v>
      </c>
      <c r="C163" s="11" t="s">
        <v>186</v>
      </c>
      <c r="D163" s="10">
        <f>+SUM(D164:D170)</f>
        <v>2000000</v>
      </c>
    </row>
    <row r="164" spans="2:4" ht="16.8" x14ac:dyDescent="0.3">
      <c r="B164" s="14">
        <v>361</v>
      </c>
      <c r="C164" s="13" t="s">
        <v>185</v>
      </c>
      <c r="D164" s="7">
        <f>+IFERROR(VLOOKUP(B164,'[1]DIN PARTIDA'!C:D,2,FALSE),0)</f>
        <v>0</v>
      </c>
    </row>
    <row r="165" spans="2:4" ht="16.8" x14ac:dyDescent="0.3">
      <c r="B165" s="14">
        <v>362</v>
      </c>
      <c r="C165" s="13" t="s">
        <v>184</v>
      </c>
      <c r="D165" s="7">
        <f>+IFERROR(VLOOKUP(B165,'[1]DIN PARTIDA'!C:D,2,FALSE),0)</f>
        <v>0</v>
      </c>
    </row>
    <row r="166" spans="2:4" ht="16.8" x14ac:dyDescent="0.3">
      <c r="B166" s="14">
        <v>363</v>
      </c>
      <c r="C166" s="13" t="s">
        <v>183</v>
      </c>
      <c r="D166" s="7">
        <f>+IFERROR(VLOOKUP(B166,'[1]DIN PARTIDA'!C:D,2,FALSE),0)</f>
        <v>0</v>
      </c>
    </row>
    <row r="167" spans="2:4" ht="16.8" x14ac:dyDescent="0.3">
      <c r="B167" s="14">
        <v>364</v>
      </c>
      <c r="C167" s="13" t="s">
        <v>182</v>
      </c>
      <c r="D167" s="7">
        <f>+IFERROR(VLOOKUP(B167,'[1]DIN PARTIDA'!C:D,2,FALSE),0)</f>
        <v>0</v>
      </c>
    </row>
    <row r="168" spans="2:4" ht="16.8" x14ac:dyDescent="0.3">
      <c r="B168" s="14">
        <v>365</v>
      </c>
      <c r="C168" s="13" t="s">
        <v>181</v>
      </c>
      <c r="D168" s="7">
        <f>+IFERROR(VLOOKUP(B168,'[1]DIN PARTIDA'!C:D,2,FALSE),0)</f>
        <v>0</v>
      </c>
    </row>
    <row r="169" spans="2:4" ht="16.8" x14ac:dyDescent="0.3">
      <c r="B169" s="14">
        <v>366</v>
      </c>
      <c r="C169" s="13" t="s">
        <v>180</v>
      </c>
      <c r="D169" s="7">
        <f>+IFERROR(VLOOKUP(B169,'[1]DIN PARTIDA'!C:D,2,FALSE),0)</f>
        <v>2000000</v>
      </c>
    </row>
    <row r="170" spans="2:4" ht="16.8" x14ac:dyDescent="0.3">
      <c r="B170" s="14">
        <v>369</v>
      </c>
      <c r="C170" s="13" t="s">
        <v>179</v>
      </c>
      <c r="D170" s="7">
        <f>+IFERROR(VLOOKUP(B170,'[1]DIN PARTIDA'!C:D,2,FALSE),0)</f>
        <v>0</v>
      </c>
    </row>
    <row r="171" spans="2:4" ht="17.399999999999999" x14ac:dyDescent="0.3">
      <c r="B171" s="12">
        <v>3700</v>
      </c>
      <c r="C171" s="11" t="s">
        <v>178</v>
      </c>
      <c r="D171" s="10">
        <f>+SUM(D172:D180)</f>
        <v>600000</v>
      </c>
    </row>
    <row r="172" spans="2:4" ht="16.8" x14ac:dyDescent="0.3">
      <c r="B172" s="14">
        <v>371</v>
      </c>
      <c r="C172" s="13" t="s">
        <v>177</v>
      </c>
      <c r="D172" s="7">
        <f>+IFERROR(VLOOKUP(B172,'[1]DIN PARTIDA'!C:D,2,FALSE),0)</f>
        <v>200000</v>
      </c>
    </row>
    <row r="173" spans="2:4" ht="16.8" x14ac:dyDescent="0.3">
      <c r="B173" s="14">
        <v>372</v>
      </c>
      <c r="C173" s="13" t="s">
        <v>176</v>
      </c>
      <c r="D173" s="7">
        <f>+IFERROR(VLOOKUP(B173,'[1]DIN PARTIDA'!C:D,2,FALSE),0)</f>
        <v>0</v>
      </c>
    </row>
    <row r="174" spans="2:4" ht="16.8" x14ac:dyDescent="0.3">
      <c r="B174" s="14">
        <v>373</v>
      </c>
      <c r="C174" s="13" t="s">
        <v>175</v>
      </c>
      <c r="D174" s="7">
        <f>+IFERROR(VLOOKUP(B174,'[1]DIN PARTIDA'!C:D,2,FALSE),0)</f>
        <v>0</v>
      </c>
    </row>
    <row r="175" spans="2:4" ht="16.8" x14ac:dyDescent="0.3">
      <c r="B175" s="14">
        <v>374</v>
      </c>
      <c r="C175" s="13" t="s">
        <v>174</v>
      </c>
      <c r="D175" s="7">
        <f>+IFERROR(VLOOKUP(B175,'[1]DIN PARTIDA'!C:D,2,FALSE),0)</f>
        <v>0</v>
      </c>
    </row>
    <row r="176" spans="2:4" ht="16.8" x14ac:dyDescent="0.3">
      <c r="B176" s="14">
        <v>375</v>
      </c>
      <c r="C176" s="13" t="s">
        <v>173</v>
      </c>
      <c r="D176" s="7">
        <f>+IFERROR(VLOOKUP(B176,'[1]DIN PARTIDA'!C:D,2,FALSE),0)</f>
        <v>300000</v>
      </c>
    </row>
    <row r="177" spans="2:4" ht="16.8" x14ac:dyDescent="0.3">
      <c r="B177" s="14">
        <v>376</v>
      </c>
      <c r="C177" s="13" t="s">
        <v>172</v>
      </c>
      <c r="D177" s="7">
        <f>+IFERROR(VLOOKUP(B177,'[1]DIN PARTIDA'!C:D,2,FALSE),0)</f>
        <v>0</v>
      </c>
    </row>
    <row r="178" spans="2:4" ht="16.8" x14ac:dyDescent="0.3">
      <c r="B178" s="14">
        <v>377</v>
      </c>
      <c r="C178" s="13" t="s">
        <v>171</v>
      </c>
      <c r="D178" s="7">
        <f>+IFERROR(VLOOKUP(B178,'[1]DIN PARTIDA'!C:D,2,FALSE),0)</f>
        <v>0</v>
      </c>
    </row>
    <row r="179" spans="2:4" ht="16.8" x14ac:dyDescent="0.3">
      <c r="B179" s="14">
        <v>378</v>
      </c>
      <c r="C179" s="13" t="s">
        <v>170</v>
      </c>
      <c r="D179" s="7">
        <f>+IFERROR(VLOOKUP(B179,'[1]DIN PARTIDA'!C:D,2,FALSE),0)</f>
        <v>0</v>
      </c>
    </row>
    <row r="180" spans="2:4" ht="16.8" x14ac:dyDescent="0.3">
      <c r="B180" s="14">
        <v>379</v>
      </c>
      <c r="C180" s="13" t="s">
        <v>169</v>
      </c>
      <c r="D180" s="7">
        <f>+IFERROR(VLOOKUP(B180,'[1]DIN PARTIDA'!C:D,2,FALSE),0)</f>
        <v>100000</v>
      </c>
    </row>
    <row r="181" spans="2:4" ht="17.399999999999999" x14ac:dyDescent="0.3">
      <c r="B181" s="12">
        <v>3800</v>
      </c>
      <c r="C181" s="11" t="s">
        <v>168</v>
      </c>
      <c r="D181" s="10">
        <f>+SUM(D182:D186)</f>
        <v>1650000</v>
      </c>
    </row>
    <row r="182" spans="2:4" ht="16.8" x14ac:dyDescent="0.3">
      <c r="B182" s="14">
        <v>381</v>
      </c>
      <c r="C182" s="13" t="s">
        <v>167</v>
      </c>
      <c r="D182" s="7">
        <f>+IFERROR(VLOOKUP(B182,'[1]DIN PARTIDA'!C:D,2,FALSE),0)</f>
        <v>200000</v>
      </c>
    </row>
    <row r="183" spans="2:4" ht="16.8" x14ac:dyDescent="0.3">
      <c r="B183" s="14">
        <v>382</v>
      </c>
      <c r="C183" s="13" t="s">
        <v>166</v>
      </c>
      <c r="D183" s="7">
        <f>+IFERROR(VLOOKUP(B183,'[1]DIN PARTIDA'!C:D,2,FALSE),0)</f>
        <v>1000000</v>
      </c>
    </row>
    <row r="184" spans="2:4" ht="16.8" x14ac:dyDescent="0.3">
      <c r="B184" s="14">
        <v>383</v>
      </c>
      <c r="C184" s="13" t="s">
        <v>165</v>
      </c>
      <c r="D184" s="7">
        <f>+IFERROR(VLOOKUP(B184,'[1]DIN PARTIDA'!C:D,2,FALSE),0)</f>
        <v>100000</v>
      </c>
    </row>
    <row r="185" spans="2:4" ht="16.8" x14ac:dyDescent="0.3">
      <c r="B185" s="14">
        <v>384</v>
      </c>
      <c r="C185" s="13" t="s">
        <v>164</v>
      </c>
      <c r="D185" s="7">
        <f>+IFERROR(VLOOKUP(B185,'[1]DIN PARTIDA'!C:D,2,FALSE),0)</f>
        <v>50000</v>
      </c>
    </row>
    <row r="186" spans="2:4" ht="16.8" x14ac:dyDescent="0.3">
      <c r="B186" s="14">
        <v>385</v>
      </c>
      <c r="C186" s="13" t="s">
        <v>163</v>
      </c>
      <c r="D186" s="7">
        <f>+IFERROR(VLOOKUP(B186,'[1]DIN PARTIDA'!C:D,2,FALSE),0)</f>
        <v>300000</v>
      </c>
    </row>
    <row r="187" spans="2:4" ht="17.399999999999999" x14ac:dyDescent="0.3">
      <c r="B187" s="12">
        <v>3900</v>
      </c>
      <c r="C187" s="11" t="s">
        <v>162</v>
      </c>
      <c r="D187" s="10">
        <f>+SUM(D188:D194)</f>
        <v>27137665</v>
      </c>
    </row>
    <row r="188" spans="2:4" ht="16.8" x14ac:dyDescent="0.3">
      <c r="B188" s="14">
        <v>391</v>
      </c>
      <c r="C188" s="13" t="s">
        <v>161</v>
      </c>
      <c r="D188" s="7">
        <f>+IFERROR(VLOOKUP(B188,'[1]DIN PARTIDA'!C:D,2,FALSE),0)</f>
        <v>750000</v>
      </c>
    </row>
    <row r="189" spans="2:4" ht="16.8" x14ac:dyDescent="0.3">
      <c r="B189" s="14">
        <v>392</v>
      </c>
      <c r="C189" s="13" t="s">
        <v>160</v>
      </c>
      <c r="D189" s="7">
        <f>+IFERROR(VLOOKUP(B189,'[1]DIN PARTIDA'!C:D,2,FALSE),0)</f>
        <v>50000</v>
      </c>
    </row>
    <row r="190" spans="2:4" ht="16.8" x14ac:dyDescent="0.3">
      <c r="B190" s="14">
        <v>393</v>
      </c>
      <c r="C190" s="13" t="s">
        <v>159</v>
      </c>
      <c r="D190" s="7">
        <f>+IFERROR(VLOOKUP(B190,'[1]DIN PARTIDA'!C:D,2,FALSE),0)</f>
        <v>0</v>
      </c>
    </row>
    <row r="191" spans="2:4" ht="16.8" x14ac:dyDescent="0.3">
      <c r="B191" s="14">
        <v>394</v>
      </c>
      <c r="C191" s="13" t="s">
        <v>158</v>
      </c>
      <c r="D191" s="7">
        <f>+IFERROR(VLOOKUP(B191,'[1]DIN PARTIDA'!C:D,2,FALSE),0)</f>
        <v>6837665</v>
      </c>
    </row>
    <row r="192" spans="2:4" ht="16.8" x14ac:dyDescent="0.3">
      <c r="B192" s="14">
        <v>395</v>
      </c>
      <c r="C192" s="13" t="s">
        <v>157</v>
      </c>
      <c r="D192" s="7">
        <f>+IFERROR(VLOOKUP(B192,'[1]DIN PARTIDA'!C:D,2,FALSE),0)</f>
        <v>250000</v>
      </c>
    </row>
    <row r="193" spans="2:4" ht="16.8" x14ac:dyDescent="0.3">
      <c r="B193" s="19">
        <v>396</v>
      </c>
      <c r="C193" s="18" t="s">
        <v>156</v>
      </c>
      <c r="D193" s="7">
        <f>+IFERROR(VLOOKUP(B193,'[1]DIN PARTIDA'!C:D,2,FALSE),0)</f>
        <v>50000</v>
      </c>
    </row>
    <row r="194" spans="2:4" ht="16.8" x14ac:dyDescent="0.3">
      <c r="B194" s="14">
        <v>398</v>
      </c>
      <c r="C194" s="13" t="s">
        <v>155</v>
      </c>
      <c r="D194" s="7">
        <f>+IFERROR(VLOOKUP(B194,'[1]DIN PARTIDA'!C:D,2,FALSE),0)</f>
        <v>19200000</v>
      </c>
    </row>
    <row r="195" spans="2:4" ht="17.399999999999999" x14ac:dyDescent="0.3">
      <c r="B195" s="17">
        <v>4000</v>
      </c>
      <c r="C195" s="16" t="s">
        <v>154</v>
      </c>
      <c r="D195" s="15">
        <f>+D196+D206+D212+D222+D231+D235+D242+D248</f>
        <v>36422193</v>
      </c>
    </row>
    <row r="196" spans="2:4" ht="17.399999999999999" x14ac:dyDescent="0.3">
      <c r="B196" s="12">
        <v>4100</v>
      </c>
      <c r="C196" s="11" t="s">
        <v>153</v>
      </c>
      <c r="D196" s="10">
        <f>+SUM(D197:D205)</f>
        <v>0</v>
      </c>
    </row>
    <row r="197" spans="2:4" ht="16.8" x14ac:dyDescent="0.3">
      <c r="B197" s="14">
        <v>411</v>
      </c>
      <c r="C197" s="13" t="s">
        <v>152</v>
      </c>
      <c r="D197" s="7">
        <f>+IFERROR(VLOOKUP(B197,'[1]DIN PARTIDA'!C:D,2,FALSE),0)</f>
        <v>0</v>
      </c>
    </row>
    <row r="198" spans="2:4" ht="16.8" x14ac:dyDescent="0.3">
      <c r="B198" s="14">
        <v>412</v>
      </c>
      <c r="C198" s="13" t="s">
        <v>151</v>
      </c>
      <c r="D198" s="7">
        <f>+IFERROR(VLOOKUP(B198,'[1]DIN PARTIDA'!C:D,2,FALSE),0)</f>
        <v>0</v>
      </c>
    </row>
    <row r="199" spans="2:4" ht="16.8" x14ac:dyDescent="0.3">
      <c r="B199" s="14">
        <v>413</v>
      </c>
      <c r="C199" s="13" t="s">
        <v>150</v>
      </c>
      <c r="D199" s="7">
        <f>+IFERROR(VLOOKUP(B199,'[1]DIN PARTIDA'!C:D,2,FALSE),0)</f>
        <v>0</v>
      </c>
    </row>
    <row r="200" spans="2:4" ht="16.8" x14ac:dyDescent="0.3">
      <c r="B200" s="14">
        <v>414</v>
      </c>
      <c r="C200" s="13" t="s">
        <v>149</v>
      </c>
      <c r="D200" s="7">
        <f>+IFERROR(VLOOKUP(B200,'[1]DIN PARTIDA'!C:D,2,FALSE),0)</f>
        <v>0</v>
      </c>
    </row>
    <row r="201" spans="2:4" ht="16.8" x14ac:dyDescent="0.3">
      <c r="B201" s="14">
        <v>415</v>
      </c>
      <c r="C201" s="13" t="s">
        <v>148</v>
      </c>
      <c r="D201" s="7">
        <f>+IFERROR(VLOOKUP(B201,'[1]DIN PARTIDA'!C:D,2,FALSE),0)</f>
        <v>0</v>
      </c>
    </row>
    <row r="202" spans="2:4" ht="16.8" x14ac:dyDescent="0.3">
      <c r="B202" s="14">
        <v>416</v>
      </c>
      <c r="C202" s="13" t="s">
        <v>147</v>
      </c>
      <c r="D202" s="7">
        <f>+IFERROR(VLOOKUP(B202,'[1]DIN PARTIDA'!C:D,2,FALSE),0)</f>
        <v>0</v>
      </c>
    </row>
    <row r="203" spans="2:4" ht="16.8" x14ac:dyDescent="0.3">
      <c r="B203" s="14">
        <v>417</v>
      </c>
      <c r="C203" s="13" t="s">
        <v>146</v>
      </c>
      <c r="D203" s="7">
        <f>+IFERROR(VLOOKUP(B203,'[1]DIN PARTIDA'!C:D,2,FALSE),0)</f>
        <v>0</v>
      </c>
    </row>
    <row r="204" spans="2:4" ht="16.8" x14ac:dyDescent="0.3">
      <c r="B204" s="14">
        <v>418</v>
      </c>
      <c r="C204" s="13" t="s">
        <v>145</v>
      </c>
      <c r="D204" s="7">
        <f>+IFERROR(VLOOKUP(B204,'[1]DIN PARTIDA'!C:D,2,FALSE),0)</f>
        <v>0</v>
      </c>
    </row>
    <row r="205" spans="2:4" ht="16.8" x14ac:dyDescent="0.3">
      <c r="B205" s="14">
        <v>419</v>
      </c>
      <c r="C205" s="13" t="s">
        <v>144</v>
      </c>
      <c r="D205" s="7">
        <f>+IFERROR(VLOOKUP(B205,'[1]DIN PARTIDA'!C:D,2,FALSE),0)</f>
        <v>0</v>
      </c>
    </row>
    <row r="206" spans="2:4" ht="17.399999999999999" x14ac:dyDescent="0.3">
      <c r="B206" s="12">
        <v>4200</v>
      </c>
      <c r="C206" s="11" t="s">
        <v>143</v>
      </c>
      <c r="D206" s="10">
        <f>+SUM(D207:D211)</f>
        <v>0</v>
      </c>
    </row>
    <row r="207" spans="2:4" ht="16.8" x14ac:dyDescent="0.3">
      <c r="B207" s="14">
        <v>421</v>
      </c>
      <c r="C207" s="13" t="s">
        <v>142</v>
      </c>
      <c r="D207" s="7">
        <f>+IFERROR(VLOOKUP(B207,'[1]DIN PARTIDA'!C:D,2,FALSE),0)</f>
        <v>0</v>
      </c>
    </row>
    <row r="208" spans="2:4" ht="16.8" x14ac:dyDescent="0.3">
      <c r="B208" s="14">
        <v>422</v>
      </c>
      <c r="C208" s="13" t="s">
        <v>141</v>
      </c>
      <c r="D208" s="7">
        <f>+IFERROR(VLOOKUP(B208,'[1]DIN PARTIDA'!C:D,2,FALSE),0)</f>
        <v>0</v>
      </c>
    </row>
    <row r="209" spans="2:4" ht="16.8" x14ac:dyDescent="0.3">
      <c r="B209" s="14">
        <v>423</v>
      </c>
      <c r="C209" s="13" t="s">
        <v>140</v>
      </c>
      <c r="D209" s="7">
        <f>+IFERROR(VLOOKUP(B209,'[1]DIN PARTIDA'!C:D,2,FALSE),0)</f>
        <v>0</v>
      </c>
    </row>
    <row r="210" spans="2:4" ht="16.8" x14ac:dyDescent="0.3">
      <c r="B210" s="19">
        <v>424</v>
      </c>
      <c r="C210" s="18" t="s">
        <v>139</v>
      </c>
      <c r="D210" s="7">
        <f>+IFERROR(VLOOKUP(B210,'[1]DIN PARTIDA'!C:D,2,FALSE),0)</f>
        <v>0</v>
      </c>
    </row>
    <row r="211" spans="2:4" ht="16.8" x14ac:dyDescent="0.3">
      <c r="B211" s="14">
        <v>425</v>
      </c>
      <c r="C211" s="13" t="s">
        <v>138</v>
      </c>
      <c r="D211" s="7">
        <f>+IFERROR(VLOOKUP(B211,'[1]DIN PARTIDA'!C:D,2,FALSE),0)</f>
        <v>0</v>
      </c>
    </row>
    <row r="212" spans="2:4" ht="17.399999999999999" x14ac:dyDescent="0.3">
      <c r="B212" s="12">
        <v>4300</v>
      </c>
      <c r="C212" s="11" t="s">
        <v>137</v>
      </c>
      <c r="D212" s="10">
        <f>+SUM(D213:D221)</f>
        <v>5320000</v>
      </c>
    </row>
    <row r="213" spans="2:4" ht="14.25" customHeight="1" x14ac:dyDescent="0.3">
      <c r="B213" s="14">
        <v>431</v>
      </c>
      <c r="C213" s="13" t="s">
        <v>136</v>
      </c>
      <c r="D213" s="7">
        <f>+IFERROR(VLOOKUP(B213,'[1]DIN PARTIDA'!C:D,2,FALSE),0)</f>
        <v>0</v>
      </c>
    </row>
    <row r="214" spans="2:4" ht="16.8" x14ac:dyDescent="0.3">
      <c r="B214" s="14">
        <v>432</v>
      </c>
      <c r="C214" s="13" t="s">
        <v>135</v>
      </c>
      <c r="D214" s="7">
        <f>+IFERROR(VLOOKUP(B214,'[1]DIN PARTIDA'!C:D,2,FALSE),0)</f>
        <v>0</v>
      </c>
    </row>
    <row r="215" spans="2:4" ht="16.8" x14ac:dyDescent="0.3">
      <c r="B215" s="14">
        <v>433</v>
      </c>
      <c r="C215" s="13" t="s">
        <v>134</v>
      </c>
      <c r="D215" s="7">
        <f>+IFERROR(VLOOKUP(B215,'[1]DIN PARTIDA'!C:D,2,FALSE),0)</f>
        <v>0</v>
      </c>
    </row>
    <row r="216" spans="2:4" ht="16.8" x14ac:dyDescent="0.3">
      <c r="B216" s="14">
        <v>434</v>
      </c>
      <c r="C216" s="13" t="s">
        <v>133</v>
      </c>
      <c r="D216" s="7">
        <f>+IFERROR(VLOOKUP(B216,'[1]DIN PARTIDA'!C:D,2,FALSE),0)</f>
        <v>0</v>
      </c>
    </row>
    <row r="217" spans="2:4" ht="16.8" x14ac:dyDescent="0.3">
      <c r="B217" s="14">
        <v>435</v>
      </c>
      <c r="C217" s="13" t="s">
        <v>132</v>
      </c>
      <c r="D217" s="7">
        <f>+IFERROR(VLOOKUP(B217,'[1]DIN PARTIDA'!C:D,2,FALSE),0)</f>
        <v>0</v>
      </c>
    </row>
    <row r="218" spans="2:4" ht="16.8" x14ac:dyDescent="0.3">
      <c r="B218" s="14">
        <v>436</v>
      </c>
      <c r="C218" s="13" t="s">
        <v>131</v>
      </c>
      <c r="D218" s="7">
        <f>+IFERROR(VLOOKUP(B218,'[1]DIN PARTIDA'!C:D,2,FALSE),0)</f>
        <v>0</v>
      </c>
    </row>
    <row r="219" spans="2:4" ht="16.8" x14ac:dyDescent="0.3">
      <c r="B219" s="14">
        <v>437</v>
      </c>
      <c r="C219" s="13" t="s">
        <v>130</v>
      </c>
      <c r="D219" s="7">
        <f>+IFERROR(VLOOKUP(B219,'[1]DIN PARTIDA'!C:D,2,FALSE),0)</f>
        <v>0</v>
      </c>
    </row>
    <row r="220" spans="2:4" ht="16.8" x14ac:dyDescent="0.3">
      <c r="B220" s="14">
        <v>438</v>
      </c>
      <c r="C220" s="13" t="s">
        <v>129</v>
      </c>
      <c r="D220" s="7">
        <f>+IFERROR(VLOOKUP(B220,'[1]DIN PARTIDA'!C:D,2,FALSE),0)</f>
        <v>5320000</v>
      </c>
    </row>
    <row r="221" spans="2:4" ht="16.8" x14ac:dyDescent="0.3">
      <c r="B221" s="14">
        <v>439</v>
      </c>
      <c r="C221" s="13" t="s">
        <v>128</v>
      </c>
      <c r="D221" s="7">
        <f>+IFERROR(VLOOKUP(B221,'[1]DIN PARTIDA'!C:D,2,FALSE),0)</f>
        <v>0</v>
      </c>
    </row>
    <row r="222" spans="2:4" ht="17.399999999999999" x14ac:dyDescent="0.3">
      <c r="B222" s="12">
        <v>4400</v>
      </c>
      <c r="C222" s="11" t="s">
        <v>127</v>
      </c>
      <c r="D222" s="10">
        <f>+SUM(D223:D230)</f>
        <v>27000000</v>
      </c>
    </row>
    <row r="223" spans="2:4" ht="16.8" x14ac:dyDescent="0.3">
      <c r="B223" s="14">
        <v>441</v>
      </c>
      <c r="C223" s="13" t="s">
        <v>126</v>
      </c>
      <c r="D223" s="7">
        <f>+IFERROR(VLOOKUP(B223,'[1]DIN PARTIDA'!C:D,2,FALSE),0)</f>
        <v>22000000</v>
      </c>
    </row>
    <row r="224" spans="2:4" ht="16.8" x14ac:dyDescent="0.3">
      <c r="B224" s="14">
        <v>442</v>
      </c>
      <c r="C224" s="13" t="s">
        <v>125</v>
      </c>
      <c r="D224" s="7">
        <f>+IFERROR(VLOOKUP(B224,'[1]DIN PARTIDA'!C:D,2,FALSE),0)</f>
        <v>1000000</v>
      </c>
    </row>
    <row r="225" spans="2:4" ht="16.8" x14ac:dyDescent="0.3">
      <c r="B225" s="14">
        <v>443</v>
      </c>
      <c r="C225" s="13" t="s">
        <v>124</v>
      </c>
      <c r="D225" s="7">
        <f>+IFERROR(VLOOKUP(B225,'[1]DIN PARTIDA'!C:D,2,FALSE),0)</f>
        <v>1000000</v>
      </c>
    </row>
    <row r="226" spans="2:4" ht="16.8" x14ac:dyDescent="0.3">
      <c r="B226" s="14">
        <v>444</v>
      </c>
      <c r="C226" s="13" t="s">
        <v>123</v>
      </c>
      <c r="D226" s="7">
        <f>+IFERROR(VLOOKUP(B226,'[1]DIN PARTIDA'!C:D,2,FALSE),0)</f>
        <v>0</v>
      </c>
    </row>
    <row r="227" spans="2:4" ht="16.8" x14ac:dyDescent="0.3">
      <c r="B227" s="14">
        <v>445</v>
      </c>
      <c r="C227" s="13" t="s">
        <v>122</v>
      </c>
      <c r="D227" s="7">
        <f>+IFERROR(VLOOKUP(B227,'[1]DIN PARTIDA'!C:D,2,FALSE),0)</f>
        <v>1000000</v>
      </c>
    </row>
    <row r="228" spans="2:4" ht="16.8" x14ac:dyDescent="0.3">
      <c r="B228" s="14">
        <v>446</v>
      </c>
      <c r="C228" s="13" t="s">
        <v>121</v>
      </c>
      <c r="D228" s="7">
        <f>+IFERROR(VLOOKUP(B228,'[1]DIN PARTIDA'!C:D,2,FALSE),0)</f>
        <v>0</v>
      </c>
    </row>
    <row r="229" spans="2:4" ht="16.8" x14ac:dyDescent="0.3">
      <c r="B229" s="14">
        <v>447</v>
      </c>
      <c r="C229" s="13" t="s">
        <v>120</v>
      </c>
      <c r="D229" s="7">
        <f>+IFERROR(VLOOKUP(B229,'[1]DIN PARTIDA'!C:D,2,FALSE),0)</f>
        <v>0</v>
      </c>
    </row>
    <row r="230" spans="2:4" ht="16.8" x14ac:dyDescent="0.3">
      <c r="B230" s="14">
        <v>448</v>
      </c>
      <c r="C230" s="13" t="s">
        <v>119</v>
      </c>
      <c r="D230" s="7">
        <f>+IFERROR(VLOOKUP(B230,'[1]DIN PARTIDA'!C:D,2,FALSE),0)</f>
        <v>2000000</v>
      </c>
    </row>
    <row r="231" spans="2:4" ht="17.399999999999999" x14ac:dyDescent="0.3">
      <c r="B231" s="12">
        <v>4500</v>
      </c>
      <c r="C231" s="11" t="s">
        <v>118</v>
      </c>
      <c r="D231" s="10">
        <f>+SUM(D232:D234)</f>
        <v>3902193</v>
      </c>
    </row>
    <row r="232" spans="2:4" ht="16.8" x14ac:dyDescent="0.3">
      <c r="B232" s="14">
        <v>451</v>
      </c>
      <c r="C232" s="13" t="s">
        <v>117</v>
      </c>
      <c r="D232" s="7">
        <f>+IFERROR(VLOOKUP(B232,'[1]DIN PARTIDA'!C:D,2,FALSE),0)</f>
        <v>3428678</v>
      </c>
    </row>
    <row r="233" spans="2:4" ht="16.8" x14ac:dyDescent="0.3">
      <c r="B233" s="14">
        <v>452</v>
      </c>
      <c r="C233" s="13" t="s">
        <v>116</v>
      </c>
      <c r="D233" s="7">
        <f>+IFERROR(VLOOKUP(B233,'[1]DIN PARTIDA'!C:D,2,FALSE),0)</f>
        <v>473515</v>
      </c>
    </row>
    <row r="234" spans="2:4" ht="16.8" x14ac:dyDescent="0.3">
      <c r="B234" s="14">
        <v>459</v>
      </c>
      <c r="C234" s="13" t="s">
        <v>115</v>
      </c>
      <c r="D234" s="7">
        <f>+IFERROR(VLOOKUP(B234,'[1]DIN PARTIDA'!C:D,2,FALSE),0)</f>
        <v>0</v>
      </c>
    </row>
    <row r="235" spans="2:4" ht="17.399999999999999" x14ac:dyDescent="0.3">
      <c r="B235" s="12">
        <v>4600</v>
      </c>
      <c r="C235" s="11" t="s">
        <v>114</v>
      </c>
      <c r="D235" s="10">
        <f>+SUM(D236:D241)</f>
        <v>0</v>
      </c>
    </row>
    <row r="236" spans="2:4" ht="16.8" x14ac:dyDescent="0.3">
      <c r="B236" s="14">
        <v>461</v>
      </c>
      <c r="C236" s="13" t="s">
        <v>113</v>
      </c>
      <c r="D236" s="7">
        <f>+IFERROR(VLOOKUP(B236,'[1]DIN PARTIDA'!C:D,2,FALSE),0)</f>
        <v>0</v>
      </c>
    </row>
    <row r="237" spans="2:4" ht="16.8" x14ac:dyDescent="0.3">
      <c r="B237" s="14">
        <v>462</v>
      </c>
      <c r="C237" s="13" t="s">
        <v>112</v>
      </c>
      <c r="D237" s="7">
        <f>+IFERROR(VLOOKUP(B237,'[1]DIN PARTIDA'!C:D,2,FALSE),0)</f>
        <v>0</v>
      </c>
    </row>
    <row r="238" spans="2:4" ht="16.8" x14ac:dyDescent="0.3">
      <c r="B238" s="14">
        <v>463</v>
      </c>
      <c r="C238" s="13" t="s">
        <v>111</v>
      </c>
      <c r="D238" s="7">
        <f>+IFERROR(VLOOKUP(B238,'[1]DIN PARTIDA'!C:D,2,FALSE),0)</f>
        <v>0</v>
      </c>
    </row>
    <row r="239" spans="2:4" ht="16.8" x14ac:dyDescent="0.3">
      <c r="B239" s="14">
        <v>464</v>
      </c>
      <c r="C239" s="20" t="s">
        <v>110</v>
      </c>
      <c r="D239" s="7">
        <f>+IFERROR(VLOOKUP(B239,'[1]DIN PARTIDA'!C:D,2,FALSE),0)</f>
        <v>0</v>
      </c>
    </row>
    <row r="240" spans="2:4" ht="16.8" x14ac:dyDescent="0.3">
      <c r="B240" s="14">
        <v>465</v>
      </c>
      <c r="C240" s="13" t="s">
        <v>109</v>
      </c>
      <c r="D240" s="7">
        <f>+IFERROR(VLOOKUP(B240,'[1]DIN PARTIDA'!C:D,2,FALSE),0)</f>
        <v>0</v>
      </c>
    </row>
    <row r="241" spans="2:4" ht="16.8" x14ac:dyDescent="0.3">
      <c r="B241" s="14">
        <v>466</v>
      </c>
      <c r="C241" s="13" t="s">
        <v>108</v>
      </c>
      <c r="D241" s="7">
        <f>+IFERROR(VLOOKUP(B241,'[1]DIN PARTIDA'!C:D,2,FALSE),0)</f>
        <v>0</v>
      </c>
    </row>
    <row r="242" spans="2:4" ht="17.399999999999999" x14ac:dyDescent="0.3">
      <c r="B242" s="12">
        <v>4800</v>
      </c>
      <c r="C242" s="11" t="s">
        <v>107</v>
      </c>
      <c r="D242" s="10">
        <f>+SUM(D243:D247)</f>
        <v>200000</v>
      </c>
    </row>
    <row r="243" spans="2:4" ht="16.8" x14ac:dyDescent="0.3">
      <c r="B243" s="14">
        <v>481</v>
      </c>
      <c r="C243" s="13" t="s">
        <v>106</v>
      </c>
      <c r="D243" s="7">
        <f>+IFERROR(VLOOKUP(B243,'[1]DIN PARTIDA'!C:D,2,FALSE),0)</f>
        <v>200000</v>
      </c>
    </row>
    <row r="244" spans="2:4" ht="16.8" x14ac:dyDescent="0.3">
      <c r="B244" s="14">
        <v>482</v>
      </c>
      <c r="C244" s="13" t="s">
        <v>105</v>
      </c>
      <c r="D244" s="7">
        <f>+IFERROR(VLOOKUP(B244,'[1]DIN PARTIDA'!C:D,2,FALSE),0)</f>
        <v>0</v>
      </c>
    </row>
    <row r="245" spans="2:4" ht="16.8" x14ac:dyDescent="0.3">
      <c r="B245" s="14">
        <v>483</v>
      </c>
      <c r="C245" s="13" t="s">
        <v>104</v>
      </c>
      <c r="D245" s="7">
        <f>+IFERROR(VLOOKUP(B245,'[1]DIN PARTIDA'!C:D,2,FALSE),0)</f>
        <v>0</v>
      </c>
    </row>
    <row r="246" spans="2:4" ht="16.8" x14ac:dyDescent="0.3">
      <c r="B246" s="14">
        <v>484</v>
      </c>
      <c r="C246" s="13" t="s">
        <v>103</v>
      </c>
      <c r="D246" s="7">
        <f>+IFERROR(VLOOKUP(B246,'[1]DIN PARTIDA'!C:D,2,FALSE),0)</f>
        <v>0</v>
      </c>
    </row>
    <row r="247" spans="2:4" ht="16.8" x14ac:dyDescent="0.3">
      <c r="B247" s="14">
        <v>485</v>
      </c>
      <c r="C247" s="13" t="s">
        <v>102</v>
      </c>
      <c r="D247" s="7">
        <f>+IFERROR(VLOOKUP(B247,'[1]DIN PARTIDA'!C:D,2,FALSE),0)</f>
        <v>0</v>
      </c>
    </row>
    <row r="248" spans="2:4" ht="17.399999999999999" x14ac:dyDescent="0.3">
      <c r="B248" s="12">
        <v>4900</v>
      </c>
      <c r="C248" s="11" t="s">
        <v>101</v>
      </c>
      <c r="D248" s="10">
        <f>+SUM(D249:D251)</f>
        <v>0</v>
      </c>
    </row>
    <row r="249" spans="2:4" ht="16.8" x14ac:dyDescent="0.3">
      <c r="B249" s="14">
        <v>491</v>
      </c>
      <c r="C249" s="13" t="s">
        <v>100</v>
      </c>
      <c r="D249" s="7">
        <f>+IFERROR(VLOOKUP(B249,'[1]DIN PARTIDA'!C:D,2,FALSE),0)</f>
        <v>0</v>
      </c>
    </row>
    <row r="250" spans="2:4" ht="16.8" x14ac:dyDescent="0.3">
      <c r="B250" s="14">
        <v>492</v>
      </c>
      <c r="C250" s="13" t="s">
        <v>99</v>
      </c>
      <c r="D250" s="7">
        <f>+IFERROR(VLOOKUP(B250,'[1]DIN PARTIDA'!C:D,2,FALSE),0)</f>
        <v>0</v>
      </c>
    </row>
    <row r="251" spans="2:4" ht="16.8" x14ac:dyDescent="0.3">
      <c r="B251" s="14">
        <v>493</v>
      </c>
      <c r="C251" s="13" t="s">
        <v>98</v>
      </c>
      <c r="D251" s="7">
        <f>+IFERROR(VLOOKUP(B251,'[1]DIN PARTIDA'!C:D,2,FALSE),0)</f>
        <v>0</v>
      </c>
    </row>
    <row r="252" spans="2:4" ht="17.399999999999999" x14ac:dyDescent="0.3">
      <c r="B252" s="17">
        <v>5000</v>
      </c>
      <c r="C252" s="16" t="s">
        <v>97</v>
      </c>
      <c r="D252" s="15">
        <f>+D253+D260+D265+D268+D275+D277+D286+D296+D301</f>
        <v>15300000</v>
      </c>
    </row>
    <row r="253" spans="2:4" ht="17.399999999999999" x14ac:dyDescent="0.3">
      <c r="B253" s="12">
        <v>5100</v>
      </c>
      <c r="C253" s="11" t="s">
        <v>96</v>
      </c>
      <c r="D253" s="10">
        <f>+SUM(D254:D259)</f>
        <v>2100000</v>
      </c>
    </row>
    <row r="254" spans="2:4" ht="16.8" x14ac:dyDescent="0.3">
      <c r="B254" s="14">
        <v>511</v>
      </c>
      <c r="C254" s="13" t="s">
        <v>95</v>
      </c>
      <c r="D254" s="7">
        <f>+IFERROR(VLOOKUP(B254,'[1]DIN PARTIDA'!C:D,2,FALSE),0)</f>
        <v>500000</v>
      </c>
    </row>
    <row r="255" spans="2:4" ht="16.8" x14ac:dyDescent="0.3">
      <c r="B255" s="14">
        <v>512</v>
      </c>
      <c r="C255" s="13" t="s">
        <v>94</v>
      </c>
      <c r="D255" s="7">
        <f>+IFERROR(VLOOKUP(B255,'[1]DIN PARTIDA'!C:D,2,FALSE),0)</f>
        <v>100000</v>
      </c>
    </row>
    <row r="256" spans="2:4" ht="16.8" x14ac:dyDescent="0.3">
      <c r="B256" s="14">
        <v>513</v>
      </c>
      <c r="C256" s="13" t="s">
        <v>93</v>
      </c>
      <c r="D256" s="7">
        <f>+IFERROR(VLOOKUP(B256,'[1]DIN PARTIDA'!C:D,2,FALSE),0)</f>
        <v>0</v>
      </c>
    </row>
    <row r="257" spans="2:4" ht="16.8" x14ac:dyDescent="0.3">
      <c r="B257" s="14">
        <v>514</v>
      </c>
      <c r="C257" s="13" t="s">
        <v>92</v>
      </c>
      <c r="D257" s="7">
        <f>+IFERROR(VLOOKUP(B257,'[1]DIN PARTIDA'!C:D,2,FALSE),0)</f>
        <v>0</v>
      </c>
    </row>
    <row r="258" spans="2:4" ht="16.8" x14ac:dyDescent="0.3">
      <c r="B258" s="14">
        <v>515</v>
      </c>
      <c r="C258" s="13" t="s">
        <v>91</v>
      </c>
      <c r="D258" s="7">
        <f>+IFERROR(VLOOKUP(B258,'[1]DIN PARTIDA'!C:D,2,FALSE),0)</f>
        <v>1000000</v>
      </c>
    </row>
    <row r="259" spans="2:4" ht="16.8" x14ac:dyDescent="0.3">
      <c r="B259" s="14">
        <v>519</v>
      </c>
      <c r="C259" s="13" t="s">
        <v>90</v>
      </c>
      <c r="D259" s="7">
        <f>+IFERROR(VLOOKUP(B259,'[1]DIN PARTIDA'!C:D,2,FALSE),0)</f>
        <v>500000</v>
      </c>
    </row>
    <row r="260" spans="2:4" ht="17.399999999999999" x14ac:dyDescent="0.3">
      <c r="B260" s="12">
        <v>5200</v>
      </c>
      <c r="C260" s="11" t="s">
        <v>89</v>
      </c>
      <c r="D260" s="10">
        <f>+SUM(D261:D264)</f>
        <v>750000</v>
      </c>
    </row>
    <row r="261" spans="2:4" ht="16.8" x14ac:dyDescent="0.3">
      <c r="B261" s="14">
        <v>521</v>
      </c>
      <c r="C261" s="13" t="s">
        <v>88</v>
      </c>
      <c r="D261" s="7">
        <f>+IFERROR(VLOOKUP(B261,'[1]DIN PARTIDA'!C:D,2,FALSE),0)</f>
        <v>50000</v>
      </c>
    </row>
    <row r="262" spans="2:4" ht="16.8" x14ac:dyDescent="0.3">
      <c r="B262" s="14">
        <v>522</v>
      </c>
      <c r="C262" s="13" t="s">
        <v>87</v>
      </c>
      <c r="D262" s="7">
        <f>+IFERROR(VLOOKUP(B262,'[1]DIN PARTIDA'!C:D,2,FALSE),0)</f>
        <v>500000</v>
      </c>
    </row>
    <row r="263" spans="2:4" ht="16.8" x14ac:dyDescent="0.3">
      <c r="B263" s="14">
        <v>523</v>
      </c>
      <c r="C263" s="13" t="s">
        <v>86</v>
      </c>
      <c r="D263" s="7">
        <f>+IFERROR(VLOOKUP(B263,'[1]DIN PARTIDA'!C:D,2,FALSE),0)</f>
        <v>100000</v>
      </c>
    </row>
    <row r="264" spans="2:4" ht="16.8" x14ac:dyDescent="0.3">
      <c r="B264" s="14">
        <v>529</v>
      </c>
      <c r="C264" s="13" t="s">
        <v>85</v>
      </c>
      <c r="D264" s="7">
        <f>+IFERROR(VLOOKUP(B264,'[1]DIN PARTIDA'!C:D,2,FALSE),0)</f>
        <v>100000</v>
      </c>
    </row>
    <row r="265" spans="2:4" ht="17.399999999999999" x14ac:dyDescent="0.3">
      <c r="B265" s="12">
        <v>5300</v>
      </c>
      <c r="C265" s="11" t="s">
        <v>84</v>
      </c>
      <c r="D265" s="10">
        <f>+SUM(D266:D267)</f>
        <v>1500000</v>
      </c>
    </row>
    <row r="266" spans="2:4" ht="16.8" x14ac:dyDescent="0.3">
      <c r="B266" s="14">
        <v>531</v>
      </c>
      <c r="C266" s="13" t="s">
        <v>83</v>
      </c>
      <c r="D266" s="7">
        <f>+IFERROR(VLOOKUP(B266,'[1]DIN PARTIDA'!C:D,2,FALSE),0)</f>
        <v>1000000</v>
      </c>
    </row>
    <row r="267" spans="2:4" ht="16.8" x14ac:dyDescent="0.3">
      <c r="B267" s="14">
        <v>532</v>
      </c>
      <c r="C267" s="13" t="s">
        <v>82</v>
      </c>
      <c r="D267" s="7">
        <f>+IFERROR(VLOOKUP(B267,'[1]DIN PARTIDA'!C:D,2,FALSE),0)</f>
        <v>500000</v>
      </c>
    </row>
    <row r="268" spans="2:4" ht="17.399999999999999" x14ac:dyDescent="0.3">
      <c r="B268" s="12">
        <v>5400</v>
      </c>
      <c r="C268" s="11" t="s">
        <v>81</v>
      </c>
      <c r="D268" s="10">
        <f>+SUM(D269:D274)</f>
        <v>5000000</v>
      </c>
    </row>
    <row r="269" spans="2:4" ht="16.8" x14ac:dyDescent="0.3">
      <c r="B269" s="14">
        <v>541</v>
      </c>
      <c r="C269" s="13" t="s">
        <v>80</v>
      </c>
      <c r="D269" s="7">
        <f>+IFERROR(VLOOKUP(B269,'[1]DIN PARTIDA'!C:D,2,FALSE),0)</f>
        <v>4000000</v>
      </c>
    </row>
    <row r="270" spans="2:4" ht="16.8" x14ac:dyDescent="0.3">
      <c r="B270" s="14">
        <v>542</v>
      </c>
      <c r="C270" s="13" t="s">
        <v>79</v>
      </c>
      <c r="D270" s="7">
        <f>+IFERROR(VLOOKUP(B270,'[1]DIN PARTIDA'!C:D,2,FALSE),0)</f>
        <v>500000</v>
      </c>
    </row>
    <row r="271" spans="2:4" ht="16.8" x14ac:dyDescent="0.3">
      <c r="B271" s="14">
        <v>543</v>
      </c>
      <c r="C271" s="13" t="s">
        <v>78</v>
      </c>
      <c r="D271" s="7">
        <f>+IFERROR(VLOOKUP(B271,'[1]DIN PARTIDA'!C:D,2,FALSE),0)</f>
        <v>0</v>
      </c>
    </row>
    <row r="272" spans="2:4" ht="16.8" x14ac:dyDescent="0.3">
      <c r="B272" s="14">
        <v>544</v>
      </c>
      <c r="C272" s="13" t="s">
        <v>77</v>
      </c>
      <c r="D272" s="7">
        <f>+IFERROR(VLOOKUP(B272,'[1]DIN PARTIDA'!C:D,2,FALSE),0)</f>
        <v>0</v>
      </c>
    </row>
    <row r="273" spans="2:4" ht="16.8" x14ac:dyDescent="0.3">
      <c r="B273" s="14">
        <v>545</v>
      </c>
      <c r="C273" s="13" t="s">
        <v>76</v>
      </c>
      <c r="D273" s="7">
        <f>+IFERROR(VLOOKUP(B273,'[1]DIN PARTIDA'!C:D,2,FALSE),0)</f>
        <v>0</v>
      </c>
    </row>
    <row r="274" spans="2:4" ht="16.8" x14ac:dyDescent="0.3">
      <c r="B274" s="14">
        <v>549</v>
      </c>
      <c r="C274" s="13" t="s">
        <v>75</v>
      </c>
      <c r="D274" s="7">
        <f>+IFERROR(VLOOKUP(B274,'[1]DIN PARTIDA'!C:D,2,FALSE),0)</f>
        <v>500000</v>
      </c>
    </row>
    <row r="275" spans="2:4" ht="17.399999999999999" x14ac:dyDescent="0.3">
      <c r="B275" s="12">
        <v>5500</v>
      </c>
      <c r="C275" s="11" t="s">
        <v>74</v>
      </c>
      <c r="D275" s="10">
        <f>+SUM(D276)</f>
        <v>2000000</v>
      </c>
    </row>
    <row r="276" spans="2:4" ht="16.8" x14ac:dyDescent="0.3">
      <c r="B276" s="14">
        <v>551</v>
      </c>
      <c r="C276" s="13" t="s">
        <v>73</v>
      </c>
      <c r="D276" s="7">
        <f>+IFERROR(VLOOKUP(B276,'[1]DIN PARTIDA'!C:D,2,FALSE),0)</f>
        <v>2000000</v>
      </c>
    </row>
    <row r="277" spans="2:4" ht="17.399999999999999" x14ac:dyDescent="0.3">
      <c r="B277" s="12">
        <v>5600</v>
      </c>
      <c r="C277" s="11" t="s">
        <v>72</v>
      </c>
      <c r="D277" s="10">
        <f>+SUM(D278:D285)</f>
        <v>1350000</v>
      </c>
    </row>
    <row r="278" spans="2:4" ht="16.8" x14ac:dyDescent="0.3">
      <c r="B278" s="14">
        <v>561</v>
      </c>
      <c r="C278" s="13" t="s">
        <v>71</v>
      </c>
      <c r="D278" s="7">
        <f>+IFERROR(VLOOKUP(B278,'[1]DIN PARTIDA'!C:D,2,FALSE),0)</f>
        <v>0</v>
      </c>
    </row>
    <row r="279" spans="2:4" ht="16.8" x14ac:dyDescent="0.3">
      <c r="B279" s="14">
        <v>562</v>
      </c>
      <c r="C279" s="13" t="s">
        <v>70</v>
      </c>
      <c r="D279" s="7">
        <f>+IFERROR(VLOOKUP(B279,'[1]DIN PARTIDA'!C:D,2,FALSE),0)</f>
        <v>0</v>
      </c>
    </row>
    <row r="280" spans="2:4" ht="16.8" x14ac:dyDescent="0.3">
      <c r="B280" s="19">
        <v>563</v>
      </c>
      <c r="C280" s="18" t="s">
        <v>69</v>
      </c>
      <c r="D280" s="7">
        <f>+IFERROR(VLOOKUP(B280,'[1]DIN PARTIDA'!C:D,2,FALSE),0)</f>
        <v>0</v>
      </c>
    </row>
    <row r="281" spans="2:4" ht="16.8" x14ac:dyDescent="0.3">
      <c r="B281" s="19">
        <v>564</v>
      </c>
      <c r="C281" s="18" t="s">
        <v>68</v>
      </c>
      <c r="D281" s="7">
        <f>+IFERROR(VLOOKUP(B281,'[1]DIN PARTIDA'!C:D,2,FALSE),0)</f>
        <v>150000</v>
      </c>
    </row>
    <row r="282" spans="2:4" ht="16.8" x14ac:dyDescent="0.3">
      <c r="B282" s="19">
        <v>565</v>
      </c>
      <c r="C282" s="18" t="s">
        <v>67</v>
      </c>
      <c r="D282" s="7">
        <f>+IFERROR(VLOOKUP(B282,'[1]DIN PARTIDA'!C:D,2,FALSE),0)</f>
        <v>0</v>
      </c>
    </row>
    <row r="283" spans="2:4" ht="16.8" x14ac:dyDescent="0.3">
      <c r="B283" s="19">
        <v>566</v>
      </c>
      <c r="C283" s="18" t="s">
        <v>66</v>
      </c>
      <c r="D283" s="7">
        <f>+IFERROR(VLOOKUP(B283,'[1]DIN PARTIDA'!C:D,2,FALSE),0)</f>
        <v>1000000</v>
      </c>
    </row>
    <row r="284" spans="2:4" ht="16.8" x14ac:dyDescent="0.3">
      <c r="B284" s="19">
        <v>567</v>
      </c>
      <c r="C284" s="18" t="s">
        <v>65</v>
      </c>
      <c r="D284" s="7">
        <f>+IFERROR(VLOOKUP(B284,'[1]DIN PARTIDA'!C:D,2,FALSE),0)</f>
        <v>200000</v>
      </c>
    </row>
    <row r="285" spans="2:4" ht="16.8" x14ac:dyDescent="0.3">
      <c r="B285" s="14">
        <v>569</v>
      </c>
      <c r="C285" s="13" t="s">
        <v>64</v>
      </c>
      <c r="D285" s="7">
        <f>+IFERROR(VLOOKUP(B285,'[1]DIN PARTIDA'!C:D,2,FALSE),0)</f>
        <v>0</v>
      </c>
    </row>
    <row r="286" spans="2:4" ht="17.399999999999999" x14ac:dyDescent="0.3">
      <c r="B286" s="12">
        <v>5700</v>
      </c>
      <c r="C286" s="11" t="s">
        <v>63</v>
      </c>
      <c r="D286" s="10">
        <f>+SUM(D287:D295)</f>
        <v>0</v>
      </c>
    </row>
    <row r="287" spans="2:4" ht="16.8" x14ac:dyDescent="0.3">
      <c r="B287" s="14">
        <v>571</v>
      </c>
      <c r="C287" s="13" t="s">
        <v>62</v>
      </c>
      <c r="D287" s="7">
        <f>+IFERROR(VLOOKUP(B287,'[1]DIN PARTIDA'!C:D,2,FALSE),0)</f>
        <v>0</v>
      </c>
    </row>
    <row r="288" spans="2:4" ht="16.8" x14ac:dyDescent="0.3">
      <c r="B288" s="14">
        <v>572</v>
      </c>
      <c r="C288" s="13" t="s">
        <v>61</v>
      </c>
      <c r="D288" s="7">
        <f>+IFERROR(VLOOKUP(B288,'[1]DIN PARTIDA'!C:D,2,FALSE),0)</f>
        <v>0</v>
      </c>
    </row>
    <row r="289" spans="2:4" ht="16.8" x14ac:dyDescent="0.3">
      <c r="B289" s="14">
        <v>573</v>
      </c>
      <c r="C289" s="13" t="s">
        <v>60</v>
      </c>
      <c r="D289" s="7">
        <f>+IFERROR(VLOOKUP(B289,'[1]DIN PARTIDA'!C:D,2,FALSE),0)</f>
        <v>0</v>
      </c>
    </row>
    <row r="290" spans="2:4" ht="16.8" x14ac:dyDescent="0.3">
      <c r="B290" s="14">
        <v>574</v>
      </c>
      <c r="C290" s="13" t="s">
        <v>59</v>
      </c>
      <c r="D290" s="7">
        <f>+IFERROR(VLOOKUP(B290,'[1]DIN PARTIDA'!C:D,2,FALSE),0)</f>
        <v>0</v>
      </c>
    </row>
    <row r="291" spans="2:4" ht="16.8" x14ac:dyDescent="0.3">
      <c r="B291" s="14">
        <v>575</v>
      </c>
      <c r="C291" s="13" t="s">
        <v>58</v>
      </c>
      <c r="D291" s="7">
        <f>+IFERROR(VLOOKUP(B291,'[1]DIN PARTIDA'!C:D,2,FALSE),0)</f>
        <v>0</v>
      </c>
    </row>
    <row r="292" spans="2:4" ht="16.8" x14ac:dyDescent="0.3">
      <c r="B292" s="14">
        <v>576</v>
      </c>
      <c r="C292" s="13" t="s">
        <v>57</v>
      </c>
      <c r="D292" s="7">
        <f>+IFERROR(VLOOKUP(B292,'[1]DIN PARTIDA'!C:D,2,FALSE),0)</f>
        <v>0</v>
      </c>
    </row>
    <row r="293" spans="2:4" ht="16.8" x14ac:dyDescent="0.3">
      <c r="B293" s="14">
        <v>577</v>
      </c>
      <c r="C293" s="13" t="s">
        <v>56</v>
      </c>
      <c r="D293" s="7">
        <f>+IFERROR(VLOOKUP(B293,'[1]DIN PARTIDA'!C:D,2,FALSE),0)</f>
        <v>0</v>
      </c>
    </row>
    <row r="294" spans="2:4" ht="16.8" x14ac:dyDescent="0.3">
      <c r="B294" s="14">
        <v>578</v>
      </c>
      <c r="C294" s="13" t="s">
        <v>55</v>
      </c>
      <c r="D294" s="7">
        <f>+IFERROR(VLOOKUP(B294,'[1]DIN PARTIDA'!C:D,2,FALSE),0)</f>
        <v>0</v>
      </c>
    </row>
    <row r="295" spans="2:4" ht="16.8" x14ac:dyDescent="0.3">
      <c r="B295" s="14">
        <v>579</v>
      </c>
      <c r="C295" s="13" t="s">
        <v>54</v>
      </c>
      <c r="D295" s="7">
        <f>+IFERROR(VLOOKUP(B295,'[1]DIN PARTIDA'!C:D,2,FALSE),0)</f>
        <v>0</v>
      </c>
    </row>
    <row r="296" spans="2:4" ht="17.399999999999999" x14ac:dyDescent="0.3">
      <c r="B296" s="12">
        <v>5800</v>
      </c>
      <c r="C296" s="11" t="s">
        <v>53</v>
      </c>
      <c r="D296" s="10">
        <f>+SUM(D297:D300)</f>
        <v>0</v>
      </c>
    </row>
    <row r="297" spans="2:4" ht="16.8" x14ac:dyDescent="0.3">
      <c r="B297" s="14">
        <v>581</v>
      </c>
      <c r="C297" s="13" t="s">
        <v>52</v>
      </c>
      <c r="D297" s="7">
        <f>+IFERROR(VLOOKUP(B297,'[1]DIN PARTIDA'!C:D,2,FALSE),0)</f>
        <v>0</v>
      </c>
    </row>
    <row r="298" spans="2:4" ht="16.8" x14ac:dyDescent="0.3">
      <c r="B298" s="14">
        <v>582</v>
      </c>
      <c r="C298" s="13" t="s">
        <v>51</v>
      </c>
      <c r="D298" s="7">
        <f>+IFERROR(VLOOKUP(B298,'[1]DIN PARTIDA'!C:D,2,FALSE),0)</f>
        <v>0</v>
      </c>
    </row>
    <row r="299" spans="2:4" ht="16.8" x14ac:dyDescent="0.3">
      <c r="B299" s="19">
        <v>583</v>
      </c>
      <c r="C299" s="18" t="s">
        <v>50</v>
      </c>
      <c r="D299" s="7">
        <f>+IFERROR(VLOOKUP(B299,'[1]DIN PARTIDA'!C:D,2,FALSE),0)</f>
        <v>0</v>
      </c>
    </row>
    <row r="300" spans="2:4" ht="16.8" x14ac:dyDescent="0.3">
      <c r="B300" s="14">
        <v>589</v>
      </c>
      <c r="C300" s="13" t="s">
        <v>49</v>
      </c>
      <c r="D300" s="7">
        <f>+IFERROR(VLOOKUP(B300,'[1]DIN PARTIDA'!C:D,2,FALSE),0)</f>
        <v>0</v>
      </c>
    </row>
    <row r="301" spans="2:4" ht="17.399999999999999" x14ac:dyDescent="0.3">
      <c r="B301" s="12">
        <v>5900</v>
      </c>
      <c r="C301" s="11" t="s">
        <v>48</v>
      </c>
      <c r="D301" s="10">
        <f>+SUM(D302:D310)</f>
        <v>2600000</v>
      </c>
    </row>
    <row r="302" spans="2:4" ht="16.8" x14ac:dyDescent="0.3">
      <c r="B302" s="14">
        <v>591</v>
      </c>
      <c r="C302" s="13" t="s">
        <v>47</v>
      </c>
      <c r="D302" s="7">
        <f>+IFERROR(VLOOKUP(B302,'[1]DIN PARTIDA'!C:D,2,FALSE),0)</f>
        <v>500000</v>
      </c>
    </row>
    <row r="303" spans="2:4" ht="16.8" x14ac:dyDescent="0.3">
      <c r="B303" s="14">
        <v>592</v>
      </c>
      <c r="C303" s="13" t="s">
        <v>46</v>
      </c>
      <c r="D303" s="7">
        <f>+IFERROR(VLOOKUP(B303,'[1]DIN PARTIDA'!C:D,2,FALSE),0)</f>
        <v>0</v>
      </c>
    </row>
    <row r="304" spans="2:4" ht="16.8" x14ac:dyDescent="0.3">
      <c r="B304" s="14">
        <v>593</v>
      </c>
      <c r="C304" s="13" t="s">
        <v>45</v>
      </c>
      <c r="D304" s="7">
        <f>+IFERROR(VLOOKUP(B304,'[1]DIN PARTIDA'!C:D,2,FALSE),0)</f>
        <v>500000</v>
      </c>
    </row>
    <row r="305" spans="2:4" ht="16.8" x14ac:dyDescent="0.3">
      <c r="B305" s="14">
        <v>594</v>
      </c>
      <c r="C305" s="13" t="s">
        <v>44</v>
      </c>
      <c r="D305" s="7">
        <f>+IFERROR(VLOOKUP(B305,'[1]DIN PARTIDA'!C:D,2,FALSE),0)</f>
        <v>1600000</v>
      </c>
    </row>
    <row r="306" spans="2:4" ht="16.8" x14ac:dyDescent="0.3">
      <c r="B306" s="14">
        <v>595</v>
      </c>
      <c r="C306" s="13" t="s">
        <v>43</v>
      </c>
      <c r="D306" s="7">
        <f>+IFERROR(VLOOKUP(B306,'[1]DIN PARTIDA'!C:D,2,FALSE),0)</f>
        <v>0</v>
      </c>
    </row>
    <row r="307" spans="2:4" ht="16.8" x14ac:dyDescent="0.3">
      <c r="B307" s="14">
        <v>596</v>
      </c>
      <c r="C307" s="13" t="s">
        <v>42</v>
      </c>
      <c r="D307" s="7">
        <f>+IFERROR(VLOOKUP(B307,'[1]DIN PARTIDA'!C:D,2,FALSE),0)</f>
        <v>0</v>
      </c>
    </row>
    <row r="308" spans="2:4" ht="16.8" x14ac:dyDescent="0.3">
      <c r="B308" s="14">
        <v>597</v>
      </c>
      <c r="C308" s="13" t="s">
        <v>41</v>
      </c>
      <c r="D308" s="7">
        <f>+IFERROR(VLOOKUP(B308,'[1]DIN PARTIDA'!C:D,2,FALSE),0)</f>
        <v>0</v>
      </c>
    </row>
    <row r="309" spans="2:4" ht="16.8" x14ac:dyDescent="0.3">
      <c r="B309" s="14">
        <v>598</v>
      </c>
      <c r="C309" s="13" t="s">
        <v>40</v>
      </c>
      <c r="D309" s="7">
        <f>+IFERROR(VLOOKUP(B309,'[1]DIN PARTIDA'!C:D,2,FALSE),0)</f>
        <v>0</v>
      </c>
    </row>
    <row r="310" spans="2:4" ht="16.8" x14ac:dyDescent="0.3">
      <c r="B310" s="14">
        <v>599</v>
      </c>
      <c r="C310" s="13" t="s">
        <v>39</v>
      </c>
      <c r="D310" s="7">
        <f>+IFERROR(VLOOKUP(B310,'[1]DIN PARTIDA'!C:D,2,FALSE),0)</f>
        <v>0</v>
      </c>
    </row>
    <row r="311" spans="2:4" ht="17.399999999999999" x14ac:dyDescent="0.3">
      <c r="B311" s="17">
        <v>6000</v>
      </c>
      <c r="C311" s="16" t="s">
        <v>38</v>
      </c>
      <c r="D311" s="15">
        <f>+D312+D321+D330</f>
        <v>40000000</v>
      </c>
    </row>
    <row r="312" spans="2:4" ht="17.399999999999999" x14ac:dyDescent="0.3">
      <c r="B312" s="12">
        <v>6100</v>
      </c>
      <c r="C312" s="11" t="s">
        <v>37</v>
      </c>
      <c r="D312" s="10">
        <f>+SUM(D313:D320)</f>
        <v>40000000</v>
      </c>
    </row>
    <row r="313" spans="2:4" ht="16.8" x14ac:dyDescent="0.3">
      <c r="B313" s="14">
        <v>611</v>
      </c>
      <c r="C313" s="13" t="s">
        <v>32</v>
      </c>
      <c r="D313" s="7">
        <f>+IFERROR(VLOOKUP(B313,'[1]DIN PARTIDA'!C:D,2,FALSE),0)</f>
        <v>0</v>
      </c>
    </row>
    <row r="314" spans="2:4" ht="16.8" x14ac:dyDescent="0.3">
      <c r="B314" s="14">
        <v>612</v>
      </c>
      <c r="C314" s="13" t="s">
        <v>36</v>
      </c>
      <c r="D314" s="7">
        <f>+IFERROR(VLOOKUP(B314,'[1]DIN PARTIDA'!C:D,2,FALSE),0)</f>
        <v>0</v>
      </c>
    </row>
    <row r="315" spans="2:4" ht="16.8" x14ac:dyDescent="0.3">
      <c r="B315" s="14">
        <v>613</v>
      </c>
      <c r="C315" s="13" t="s">
        <v>35</v>
      </c>
      <c r="D315" s="7">
        <f>+IFERROR(VLOOKUP(B315,'[1]DIN PARTIDA'!C:D,2,FALSE),0)</f>
        <v>7000000</v>
      </c>
    </row>
    <row r="316" spans="2:4" ht="16.8" x14ac:dyDescent="0.3">
      <c r="B316" s="14">
        <v>614</v>
      </c>
      <c r="C316" s="13" t="s">
        <v>29</v>
      </c>
      <c r="D316" s="7">
        <f>+IFERROR(VLOOKUP(B316,'[1]DIN PARTIDA'!C:D,2,FALSE),0)</f>
        <v>0</v>
      </c>
    </row>
    <row r="317" spans="2:4" ht="16.8" x14ac:dyDescent="0.3">
      <c r="B317" s="14">
        <v>615</v>
      </c>
      <c r="C317" s="13" t="s">
        <v>28</v>
      </c>
      <c r="D317" s="7">
        <f>+IFERROR(VLOOKUP(B317,'[1]DIN PARTIDA'!C:D,2,FALSE),0)</f>
        <v>30000000</v>
      </c>
    </row>
    <row r="318" spans="2:4" ht="16.8" x14ac:dyDescent="0.3">
      <c r="B318" s="14">
        <v>616</v>
      </c>
      <c r="C318" s="13" t="s">
        <v>27</v>
      </c>
      <c r="D318" s="7">
        <f>+IFERROR(VLOOKUP(B318,'[1]DIN PARTIDA'!C:D,2,FALSE),0)</f>
        <v>0</v>
      </c>
    </row>
    <row r="319" spans="2:4" ht="16.8" x14ac:dyDescent="0.3">
      <c r="B319" s="14">
        <v>617</v>
      </c>
      <c r="C319" s="13" t="s">
        <v>26</v>
      </c>
      <c r="D319" s="7">
        <f>+IFERROR(VLOOKUP(B319,'[1]DIN PARTIDA'!C:D,2,FALSE),0)</f>
        <v>0</v>
      </c>
    </row>
    <row r="320" spans="2:4" ht="16.8" x14ac:dyDescent="0.3">
      <c r="B320" s="14">
        <v>619</v>
      </c>
      <c r="C320" s="13" t="s">
        <v>34</v>
      </c>
      <c r="D320" s="7">
        <f>+IFERROR(VLOOKUP(B320,'[1]DIN PARTIDA'!C:D,2,FALSE),0)</f>
        <v>3000000</v>
      </c>
    </row>
    <row r="321" spans="2:4" ht="17.399999999999999" x14ac:dyDescent="0.3">
      <c r="B321" s="12">
        <v>6200</v>
      </c>
      <c r="C321" s="11" t="s">
        <v>33</v>
      </c>
      <c r="D321" s="10">
        <f>+SUM(D322:D329)</f>
        <v>0</v>
      </c>
    </row>
    <row r="322" spans="2:4" ht="16.8" x14ac:dyDescent="0.3">
      <c r="B322" s="14">
        <v>621</v>
      </c>
      <c r="C322" s="13" t="s">
        <v>32</v>
      </c>
      <c r="D322" s="7">
        <f>+IFERROR(VLOOKUP(B322,'[1]DIN PARTIDA'!C:D,2,FALSE),0)</f>
        <v>0</v>
      </c>
    </row>
    <row r="323" spans="2:4" ht="16.8" x14ac:dyDescent="0.3">
      <c r="B323" s="14">
        <v>622</v>
      </c>
      <c r="C323" s="13" t="s">
        <v>31</v>
      </c>
      <c r="D323" s="7">
        <f>+IFERROR(VLOOKUP(B323,'[1]DIN PARTIDA'!C:D,2,FALSE),0)</f>
        <v>0</v>
      </c>
    </row>
    <row r="324" spans="2:4" ht="16.8" x14ac:dyDescent="0.3">
      <c r="B324" s="14">
        <v>623</v>
      </c>
      <c r="C324" s="13" t="s">
        <v>30</v>
      </c>
      <c r="D324" s="7">
        <f>+IFERROR(VLOOKUP(B324,'[1]DIN PARTIDA'!C:D,2,FALSE),0)</f>
        <v>0</v>
      </c>
    </row>
    <row r="325" spans="2:4" ht="16.8" x14ac:dyDescent="0.3">
      <c r="B325" s="14">
        <v>624</v>
      </c>
      <c r="C325" s="13" t="s">
        <v>29</v>
      </c>
      <c r="D325" s="7">
        <f>+IFERROR(VLOOKUP(B325,'[1]DIN PARTIDA'!C:D,2,FALSE),0)</f>
        <v>0</v>
      </c>
    </row>
    <row r="326" spans="2:4" ht="16.8" x14ac:dyDescent="0.3">
      <c r="B326" s="14">
        <v>625</v>
      </c>
      <c r="C326" s="13" t="s">
        <v>28</v>
      </c>
      <c r="D326" s="7">
        <f>+IFERROR(VLOOKUP(B326,'[1]DIN PARTIDA'!C:D,2,FALSE),0)</f>
        <v>0</v>
      </c>
    </row>
    <row r="327" spans="2:4" ht="16.8" x14ac:dyDescent="0.3">
      <c r="B327" s="14">
        <v>626</v>
      </c>
      <c r="C327" s="13" t="s">
        <v>27</v>
      </c>
      <c r="D327" s="7">
        <f>+IFERROR(VLOOKUP(B327,'[1]DIN PARTIDA'!C:D,2,FALSE),0)</f>
        <v>0</v>
      </c>
    </row>
    <row r="328" spans="2:4" ht="16.8" x14ac:dyDescent="0.3">
      <c r="B328" s="14">
        <v>627</v>
      </c>
      <c r="C328" s="13" t="s">
        <v>26</v>
      </c>
      <c r="D328" s="7">
        <f>+IFERROR(VLOOKUP(B328,'[1]DIN PARTIDA'!C:D,2,FALSE),0)</f>
        <v>0</v>
      </c>
    </row>
    <row r="329" spans="2:4" ht="16.8" x14ac:dyDescent="0.3">
      <c r="B329" s="14">
        <v>629</v>
      </c>
      <c r="C329" s="13" t="s">
        <v>25</v>
      </c>
      <c r="D329" s="7">
        <f>+IFERROR(VLOOKUP(B329,'[1]DIN PARTIDA'!C:D,2,FALSE),0)</f>
        <v>0</v>
      </c>
    </row>
    <row r="330" spans="2:4" ht="17.399999999999999" x14ac:dyDescent="0.3">
      <c r="B330" s="12">
        <v>6300</v>
      </c>
      <c r="C330" s="11" t="s">
        <v>24</v>
      </c>
      <c r="D330" s="10">
        <f>+SUM(D331:D332)</f>
        <v>0</v>
      </c>
    </row>
    <row r="331" spans="2:4" ht="16.8" x14ac:dyDescent="0.3">
      <c r="B331" s="14">
        <v>631</v>
      </c>
      <c r="C331" s="13" t="s">
        <v>23</v>
      </c>
      <c r="D331" s="7">
        <f>+IFERROR(VLOOKUP(B331,'[1]DIN PARTIDA'!C:D,2,FALSE),0)</f>
        <v>0</v>
      </c>
    </row>
    <row r="332" spans="2:4" ht="16.8" x14ac:dyDescent="0.3">
      <c r="B332" s="14">
        <v>632</v>
      </c>
      <c r="C332" s="13" t="s">
        <v>22</v>
      </c>
      <c r="D332" s="7">
        <f>+IFERROR(VLOOKUP(B332,'[1]DIN PARTIDA'!C:D,2,FALSE),0)</f>
        <v>0</v>
      </c>
    </row>
    <row r="333" spans="2:4" ht="17.399999999999999" x14ac:dyDescent="0.3">
      <c r="B333" s="17">
        <v>7000</v>
      </c>
      <c r="C333" s="16" t="s">
        <v>21</v>
      </c>
      <c r="D333" s="15">
        <f>+D334</f>
        <v>0</v>
      </c>
    </row>
    <row r="334" spans="2:4" ht="17.399999999999999" x14ac:dyDescent="0.3">
      <c r="B334" s="12">
        <v>7900</v>
      </c>
      <c r="C334" s="11" t="s">
        <v>20</v>
      </c>
      <c r="D334" s="10">
        <f>+SUM(D335:D337)</f>
        <v>0</v>
      </c>
    </row>
    <row r="335" spans="2:4" ht="16.8" x14ac:dyDescent="0.3">
      <c r="B335" s="14">
        <v>791</v>
      </c>
      <c r="C335" s="13" t="s">
        <v>19</v>
      </c>
      <c r="D335" s="7">
        <f>+IFERROR(VLOOKUP(B335,'[1]DIN PARTIDA'!C:D,2,FALSE),0)</f>
        <v>0</v>
      </c>
    </row>
    <row r="336" spans="2:4" ht="16.8" x14ac:dyDescent="0.3">
      <c r="B336" s="14">
        <v>792</v>
      </c>
      <c r="C336" s="13" t="s">
        <v>18</v>
      </c>
      <c r="D336" s="7">
        <f>+IFERROR(VLOOKUP(B336,'[1]DIN PARTIDA'!C:D,2,FALSE),0)</f>
        <v>0</v>
      </c>
    </row>
    <row r="337" spans="2:4" ht="16.8" x14ac:dyDescent="0.3">
      <c r="B337" s="14">
        <v>799</v>
      </c>
      <c r="C337" s="13" t="s">
        <v>17</v>
      </c>
      <c r="D337" s="7">
        <f>+IFERROR(VLOOKUP(B337,'[1]DIN PARTIDA'!C:D,2,FALSE),0)</f>
        <v>0</v>
      </c>
    </row>
    <row r="338" spans="2:4" ht="17.399999999999999" x14ac:dyDescent="0.3">
      <c r="B338" s="17">
        <v>9000</v>
      </c>
      <c r="C338" s="16" t="s">
        <v>16</v>
      </c>
      <c r="D338" s="15">
        <f>+D339+D341+D343+D345+D347</f>
        <v>34343579.090000004</v>
      </c>
    </row>
    <row r="339" spans="2:4" ht="17.399999999999999" x14ac:dyDescent="0.3">
      <c r="B339" s="12">
        <v>9100</v>
      </c>
      <c r="C339" s="11" t="s">
        <v>15</v>
      </c>
      <c r="D339" s="10">
        <f>+SUM(D340)</f>
        <v>23792796.699999999</v>
      </c>
    </row>
    <row r="340" spans="2:4" ht="16.8" x14ac:dyDescent="0.3">
      <c r="B340" s="14">
        <v>911</v>
      </c>
      <c r="C340" s="13" t="s">
        <v>14</v>
      </c>
      <c r="D340" s="7">
        <f>+IFERROR(VLOOKUP(B340,'[1]DIN PARTIDA'!C:D,2,FALSE),0)</f>
        <v>23792796.699999999</v>
      </c>
    </row>
    <row r="341" spans="2:4" ht="17.399999999999999" x14ac:dyDescent="0.3">
      <c r="B341" s="12">
        <v>9200</v>
      </c>
      <c r="C341" s="11" t="s">
        <v>13</v>
      </c>
      <c r="D341" s="10">
        <f>+SUM(D342)</f>
        <v>9120703.3900000006</v>
      </c>
    </row>
    <row r="342" spans="2:4" ht="16.8" x14ac:dyDescent="0.3">
      <c r="B342" s="14">
        <v>921</v>
      </c>
      <c r="C342" s="13" t="s">
        <v>12</v>
      </c>
      <c r="D342" s="7">
        <f>+IFERROR(VLOOKUP(B342,'[1]DIN PARTIDA'!C:D,2,FALSE),0)</f>
        <v>9120703.3900000006</v>
      </c>
    </row>
    <row r="343" spans="2:4" ht="17.399999999999999" x14ac:dyDescent="0.3">
      <c r="B343" s="12">
        <v>9400</v>
      </c>
      <c r="C343" s="11" t="s">
        <v>11</v>
      </c>
      <c r="D343" s="10">
        <f>+SUM(D344)</f>
        <v>0</v>
      </c>
    </row>
    <row r="344" spans="2:4" ht="16.8" x14ac:dyDescent="0.3">
      <c r="B344" s="14">
        <v>941</v>
      </c>
      <c r="C344" s="13" t="s">
        <v>10</v>
      </c>
      <c r="D344" s="7">
        <f>+IFERROR(VLOOKUP(B344,'[1]DIN PARTIDA'!C:D,2,FALSE),0)</f>
        <v>0</v>
      </c>
    </row>
    <row r="345" spans="2:4" ht="17.399999999999999" x14ac:dyDescent="0.3">
      <c r="B345" s="12">
        <v>9500</v>
      </c>
      <c r="C345" s="11" t="s">
        <v>9</v>
      </c>
      <c r="D345" s="10">
        <f>+SUM(D346)</f>
        <v>0</v>
      </c>
    </row>
    <row r="346" spans="2:4" ht="16.8" x14ac:dyDescent="0.3">
      <c r="B346" s="14">
        <v>951</v>
      </c>
      <c r="C346" s="13" t="s">
        <v>8</v>
      </c>
      <c r="D346" s="7">
        <f>+IFERROR(VLOOKUP(B346,'[1]DIN PARTIDA'!C:D,2,FALSE),0)</f>
        <v>0</v>
      </c>
    </row>
    <row r="347" spans="2:4" ht="17.399999999999999" x14ac:dyDescent="0.3">
      <c r="B347" s="12">
        <v>9900</v>
      </c>
      <c r="C347" s="11" t="s">
        <v>7</v>
      </c>
      <c r="D347" s="10">
        <f>+SUM(D348)</f>
        <v>1430079</v>
      </c>
    </row>
    <row r="348" spans="2:4" ht="17.399999999999999" thickBot="1" x14ac:dyDescent="0.35">
      <c r="B348" s="9">
        <v>991</v>
      </c>
      <c r="C348" s="8" t="s">
        <v>6</v>
      </c>
      <c r="D348" s="7">
        <f>+IFERROR(VLOOKUP(B348,'[1]DIN PARTIDA'!C:D,2,FALSE),0)</f>
        <v>1430079</v>
      </c>
    </row>
    <row r="349" spans="2:4" ht="18" thickBot="1" x14ac:dyDescent="0.35">
      <c r="B349" s="6"/>
      <c r="C349" s="5" t="s">
        <v>5</v>
      </c>
      <c r="D349" s="4">
        <f>+D7+D47+D112+D195+D252+D311+D333+D338</f>
        <v>665157635.58049595</v>
      </c>
    </row>
    <row r="351" spans="2:4" hidden="1" x14ac:dyDescent="0.3">
      <c r="C351" s="2" t="s">
        <v>4</v>
      </c>
      <c r="D351" s="3">
        <v>665157635.58049631</v>
      </c>
    </row>
    <row r="352" spans="2:4" hidden="1" x14ac:dyDescent="0.3">
      <c r="C352" s="2" t="s">
        <v>3</v>
      </c>
      <c r="D352" s="1">
        <f>+D349-D351</f>
        <v>0</v>
      </c>
    </row>
    <row r="353" hidden="1" x14ac:dyDescent="0.3"/>
  </sheetData>
  <mergeCells count="4">
    <mergeCell ref="B4:D4"/>
    <mergeCell ref="B5:D5"/>
    <mergeCell ref="B2:D2"/>
    <mergeCell ref="B3:D3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Arturo Vargas Pérez</dc:creator>
  <cp:lastModifiedBy>Félix Arturo Vargas Pérez</cp:lastModifiedBy>
  <dcterms:created xsi:type="dcterms:W3CDTF">2020-12-31T20:14:00Z</dcterms:created>
  <dcterms:modified xsi:type="dcterms:W3CDTF">2020-12-31T20:20:43Z</dcterms:modified>
</cp:coreProperties>
</file>