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sparecia\Desktop\LISTADO DE OBRAS 2019 OK\"/>
    </mc:Choice>
  </mc:AlternateContent>
  <bookViews>
    <workbookView xWindow="0" yWindow="0" windowWidth="7470" windowHeight="2160"/>
  </bookViews>
  <sheets>
    <sheet name="NOVIEMBRE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3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</calcChain>
</file>

<file path=xl/sharedStrings.xml><?xml version="1.0" encoding="utf-8"?>
<sst xmlns="http://schemas.openxmlformats.org/spreadsheetml/2006/main" count="362" uniqueCount="145">
  <si>
    <t>LISTADO DE OBRA NOVIEMBRE 2019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</si>
  <si>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</si>
  <si>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</si>
  <si>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</si>
  <si>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</si>
  <si>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</si>
  <si>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>RFC</t>
  </si>
  <si>
    <t>REP LEGAL</t>
  </si>
  <si>
    <t>INICIO</t>
  </si>
  <si>
    <t>TERMINO</t>
  </si>
  <si>
    <t xml:space="preserve">PERIODO DE LA OBRA </t>
  </si>
  <si>
    <t xml:space="preserve">COSTO INICIAL </t>
  </si>
  <si>
    <t xml:space="preserve">COSTO FINAL </t>
  </si>
  <si>
    <t>AVANCE</t>
  </si>
  <si>
    <t>ESTATUS</t>
  </si>
  <si>
    <t>SUPERFICIE CONSTRUCCION</t>
  </si>
  <si>
    <t>COSTO APROX. POR MT</t>
  </si>
  <si>
    <t xml:space="preserve">TIPO CONTRATO </t>
  </si>
  <si>
    <t>BENEFICIARIOS APROXIMADOS</t>
  </si>
  <si>
    <t xml:space="preserve">BENEFCIARIOS </t>
  </si>
  <si>
    <t>INSTRUMNETO DE PLANEACION PARA LA REALIZACIÓN DE LA ORBA O ACCIÓN</t>
  </si>
  <si>
    <t>RESIDENTE</t>
  </si>
  <si>
    <t>CONSTRUCCION DE PIEDRA AHOGADA EN CONCRETO (ZAMPEADO) EN CALLE REVOLUCION NORTE ENTRE CALLE PRIVADA JALISCO Y CALLE LAZARO CARDENAS, EN CABECERA MUNICIPAL DE EL SALTO, JALISCO</t>
  </si>
  <si>
    <t xml:space="preserve">CABECERA MUNICIPAL, EL SALTO, JALISCO  </t>
  </si>
  <si>
    <t>DGOPDU/022/2019 R33</t>
  </si>
  <si>
    <t>4 DE NOVIEMBRE 2019</t>
  </si>
  <si>
    <t>VIJ VISION INMOBILIARIA DE JALISCO S.A . DE C.V.</t>
  </si>
  <si>
    <t>VVI-150424-L46</t>
  </si>
  <si>
    <t>C. FERNANDO DUEÑAS SEPULVEDA</t>
  </si>
  <si>
    <t>15 DE NOVIEMBRE 2019</t>
  </si>
  <si>
    <t>14 DE DICIEMBRE 2019</t>
  </si>
  <si>
    <t>DEL 15 DE NOVIEMBRE AL 14 DE DICIEMBRE DE 2019</t>
  </si>
  <si>
    <t>OBRA TERMINADA</t>
  </si>
  <si>
    <t>1,036 M2</t>
  </si>
  <si>
    <t xml:space="preserve">ADJUDICACION DIRECTA </t>
  </si>
  <si>
    <t>HABITANTES DE LA CABECERA MUNICIPAL EL SALTO JALISCO.</t>
  </si>
  <si>
    <t xml:space="preserve">PLAN MUNICIPAL DE DESARROLLO, EJE DE DESARROLLO, EL SALTO FUNCIONAL Y SUSTENTABLE </t>
  </si>
  <si>
    <t>ARQ. MAYRA ALEJANDRA GUADALUPE MOJICA MENDEZ</t>
  </si>
  <si>
    <t>CONSTRUCCION DE PIEDRA AHOGADA EN CONCRETO (ZAMPEADO) EN CALLE JESUS GARCIA ENTRE CALLE CLEMENTE OROZCO Y CALLE PRIMITIVO TORRES, COLONIA EL TERRERO MUNICIPIO DE EL SALTO, JALISCO</t>
  </si>
  <si>
    <t xml:space="preserve">COLONIA EL TERRERO, MUNICIPIO DE EL SALTO, JALSICO </t>
  </si>
  <si>
    <t>DGOPDU/050/2019/RP</t>
  </si>
  <si>
    <t>HERA SOLUCIONES ESTRATÉGICAS S.A DE C.V.</t>
  </si>
  <si>
    <t>HSE-170705-G52</t>
  </si>
  <si>
    <t xml:space="preserve">C. GLORIA GARCÍA SAAVEDRA </t>
  </si>
  <si>
    <t>6 DE NOVIEMBRE 2019</t>
  </si>
  <si>
    <t>5 DE DICIEMBRE 2019</t>
  </si>
  <si>
    <t>DEL 06 DENOVIEMBRE AL 05 DE DICIEMBRE 2019</t>
  </si>
  <si>
    <t>1,280 M2</t>
  </si>
  <si>
    <t xml:space="preserve">HABITANTES DE LA COLONIA EL TERRERO, MUNICIPIO DE EL SALTO, JALSICO </t>
  </si>
  <si>
    <t>ING. JAIME CARRERAS CORONA</t>
  </si>
  <si>
    <t>CONSTRUCCION DE PIEDRA AHOGADA EN CONCRETO (ZAMPEADO) EN CALLE LA CUESTA ENTRE CALLE DEL LLANO Y CALLE CERRO DE LA REYNA, EN LA DELEGACION EL VERDE, MUNICIPIO DE EL SALTO, JALISCO.</t>
  </si>
  <si>
    <t xml:space="preserve">DELEGACION EL VERDE , MUNICIPIO DE EL SALTO JALISCO </t>
  </si>
  <si>
    <t>DGOPDU/051/2019/RP</t>
  </si>
  <si>
    <t>CORTEGA CONSTRUCTORA S.A. DE C.V.</t>
  </si>
  <si>
    <t>CCO-151228-17A</t>
  </si>
  <si>
    <t>C. DANIEL CASTAÑEDA MARTINEZ</t>
  </si>
  <si>
    <t>650 M2</t>
  </si>
  <si>
    <t xml:space="preserve">HABITANTES DE LA DELEGACION EL VERDE , MUNICIPIO DE EL SALTO JALISCO </t>
  </si>
  <si>
    <t>CONSTRUCCION DE PIEDRA AHOGADA EN CONCRETO (ZAMPEADO) EN CALLE EMILIANO ZAPATA ENTRE CALLE ZAPATA Y ANDADOR SIN NOMBRE, EN LA DELEGACION EL VERDE, MUNICIPIO DE EL SALTO, JALISCO.</t>
  </si>
  <si>
    <t>DGOPDU/052/2019/RP</t>
  </si>
  <si>
    <t>ESCOM ARQUITECTURA E INGENIERIA, S.A. DE C.V.</t>
  </si>
  <si>
    <t>EAI-161216-NS6</t>
  </si>
  <si>
    <t>C. DANIEL ALBERTO MORA FLORES</t>
  </si>
  <si>
    <t>560 M2</t>
  </si>
  <si>
    <t>ARQ. GEMA NEREIDA MACIEL GUERRERO</t>
  </si>
  <si>
    <t>CONSTRUCCION DE PIEDRA AHOGADA EN CONCRETO (ZAMPEADO) EN CALLE JOSE MA. MORELOS ENTRE CALLE ARTESANOS Y LA VIAS DEL FERROCARRIL, EN LA DELEGACION EL VERDE, MUNICIPIO DEL SALTO, JALISCO.</t>
  </si>
  <si>
    <t>DGOPDU/053/2019/RP</t>
  </si>
  <si>
    <t>5 DE NOVIEMBRE 2019</t>
  </si>
  <si>
    <t>ZANMOPI CONSTRUCTORA S.A DE C.V.</t>
  </si>
  <si>
    <t>ZCO-170706-7T0</t>
  </si>
  <si>
    <t>C. GLORIA GARCÍA SAAVEDRA</t>
  </si>
  <si>
    <t>10 DE NOVIEMBRE 2019</t>
  </si>
  <si>
    <t>9 DE DICIEMBRE 2019</t>
  </si>
  <si>
    <t>DEL 10 DE NOVIEMBRE AL 09 DE DICIEMBRE DE 2019</t>
  </si>
  <si>
    <t>1,260 M2</t>
  </si>
  <si>
    <t>CONSTRUCCION DE PIEDRA AHOGADA EN CONCRETO (ZAMPEADO) EN CALLE EMILIANO ZAPATA ENTRE CALLE VENUSTIANO CARRANZA Y CALLE ZAPATA, EN LA DELEGACION EL VERDE, MUNICIPIO DE EL SALTO, JALISCO.</t>
  </si>
  <si>
    <t>DGOPDU/054/2019/RP</t>
  </si>
  <si>
    <t>OBRAS Y PROYECTOS ALJAMI S.A. DE C.V.</t>
  </si>
  <si>
    <t>OPA-170807-U90</t>
  </si>
  <si>
    <t>C. ERIKA GAONA ORTEGA</t>
  </si>
  <si>
    <t>1,190 M2</t>
  </si>
  <si>
    <t>CONSTRUCCION DE PIEDRA AHOGADA EN CONCRETO (ZAMPEADO) EN CALLE LA CUESTA ENTRE  CALLE CERRO DE LA REYNA Y PRIVADA CERRO DE LA REYNA EN LA DELEGACION EL VERDE, MUNICIPIO DE EL SALTO, JALISCO.</t>
  </si>
  <si>
    <t>DGOPDU/055/2019/RP</t>
  </si>
  <si>
    <t>GILCO INGENIERIA S.A. DE C.V.</t>
  </si>
  <si>
    <t>GIN-120227-2F9</t>
  </si>
  <si>
    <t>JOSE GILBERTO LUJAN BARAJAS</t>
  </si>
  <si>
    <t>550 M2</t>
  </si>
  <si>
    <t>CONSTRUCCION DE PIEDRA AHOGADA EN CONCRETO (ZAMPEADO) EN CALLE EMILIANO ZAPATA ENTRE ANDADOR SIN NOMBRE Y CALLE JOSE MA. MORELOS, EN LA DELEGACION EL VERDE, MUNICIPIO DE EL SALTO, JALISCO.</t>
  </si>
  <si>
    <t>DGOPDU/056/2019/RP</t>
  </si>
  <si>
    <t>1,038 M2</t>
  </si>
  <si>
    <t>CONSTRUCCION DE PIEDRA AHOGADA EN CONCRETO (ZAMPEADO) EN CALLE LA CUESTA ENTRE CALLE PARIAN Y CALLE DEL LLANO, EN LA DELEGACION EL VERDE, MUNICIPIO DE EL SALTO, JALISCO.</t>
  </si>
  <si>
    <t>DGOPDU/057/2019/RP</t>
  </si>
  <si>
    <t>750 M2</t>
  </si>
  <si>
    <t>CONSTRUCCION DE EMPEDRADO DE CUÑA EN CAMA DE JALECILLO EN CALLE BATALLA DE BACHIMBA ENTRE LIBRAMIENTO A JUANACATLAN Y CERRADA; Y EN CALLE EJERCITO SUR ENTRE CALLE BATALLA DE BACHIMBA Y LIBRAMIENTO A JUANACATLAN, CABECERA MUNICIPAL, MUNICIPIO DE EL SALTO, JALISCO.</t>
  </si>
  <si>
    <t>CABECERA MUNICIPAL EL SALTO JALISCO.</t>
  </si>
  <si>
    <t>DGOPDU/023/2019/RP-EC</t>
  </si>
  <si>
    <t>DEL 06 DE NOVIEMBRE AL 05 DE DICIEMBRE 2019</t>
  </si>
  <si>
    <t>1,100 M2.</t>
  </si>
  <si>
    <t>CONSTRUCCION DE EMPEDRADO DE CUÑA EN CAMA DE JALECILLO EN CALLE AEROLINEAS ENTRE CALLE AEROPUERTO Y CALLE AVIACION,  Y EN CALLE AVIACION ENTRE CALLE RENACIMIENTO Y CERRADA EN LA COLONIA LOMAS DEL AEROPUERTO MUNICIPIO DE EL SALTO JALISCO.</t>
  </si>
  <si>
    <t xml:space="preserve">COLONIA LOMAS DEL AEROPUERTO, MUNICIPIO DE EL SALTO, JALISCO </t>
  </si>
  <si>
    <t>DGOPDU/024/2019/RP-EC</t>
  </si>
  <si>
    <t xml:space="preserve">HABITANTES DE LA COLONIA LOMAS DEL AEROPUERTO, MUNICIPIO DE EL SALTO, JALISCO </t>
  </si>
  <si>
    <t>CONSTRUCCION DE EMPEDRADO DE CUÑA EN CAMA DE JALECILLO EN CALLE BATALLONES ROJOS ENTRE CALLE MARTIRES DE CANANEA Y CALLE PLAN DE SAN LUIS, CABECERA MUNICIPAL, MUNICIPIO DE EL SALTO, JALISCO</t>
  </si>
  <si>
    <t>DGOPDU/025/2019/RP-EC</t>
  </si>
  <si>
    <t>1,700 M2</t>
  </si>
  <si>
    <t>CONSTRUCCION DE EMPEDRADO DE CUÑA EN CAMA DE JALECILLO EN CALLE SAN FERNANDO ENTRE CALLE SAN JOSE Y AV. LAS TORRES, COLONIA SANTA ROSA, MUNICIPIO DE EL SALTO, JALISCO</t>
  </si>
  <si>
    <t>COLONIA SANTA ROSA MUNICIPIO DE EL SALTO, JALSICO</t>
  </si>
  <si>
    <t>DGOPDU/026/2019/RP-EC</t>
  </si>
  <si>
    <t>900 M2</t>
  </si>
  <si>
    <t>HABITANTES DE LA COLONIA SANTA ROSA MUNICIPIO DE EL SALTO, JALSICO</t>
  </si>
  <si>
    <t>CONSTRUCCION DE EMPEDRADO DE CUÑA EN CAMA DE JALECILLO EN CALLE SAN MELCHOR ENTRE CALLE NARDO Y CALLE SANTA BARBARA, DELEGACION LAS PINTAS, MUNICIPIO DE EL SALTO, JALISCO</t>
  </si>
  <si>
    <t>DELEGACION DE LAS PINTAS, MUNICIPIO DE EL SALTO, JALSICO</t>
  </si>
  <si>
    <t>DGOPDU/027/2019/RP-EC</t>
  </si>
  <si>
    <t>1,015 M2</t>
  </si>
  <si>
    <t>HABITANTES DE LA DELEGACION DE LAS PINTAS, MUNICIPIO DE EL SALTO, JALSICO</t>
  </si>
  <si>
    <t>CONSTRUCCION DE EMPEDRADO DE CUÑA EN CAMA DE JALECILLO EN CALLE HELIODORO HERNANDEZ ENTRE CALLE SAN ANGEL Y CALLE SAN BERNARDO, COLONIA SANTA ROSA, MUNICIPIO DE EL SALTO, JALISCO</t>
  </si>
  <si>
    <t>DGOPDU/028/2019/RP-EC</t>
  </si>
  <si>
    <t>11 DE NOVIEMBRE 2019</t>
  </si>
  <si>
    <t>19 DE NOVIEMBRE 2019</t>
  </si>
  <si>
    <t>DEL 19 DE NOVIEMBRE AL 14 DE DICIEMBRE  DE 2019</t>
  </si>
  <si>
    <t>2,200 M2</t>
  </si>
  <si>
    <t>CONSTRUCCION DE EMPEDRADO DE CUÑA EN CAMA DE JALECILLO EN CALLE SAN JORGE ENTRE CALLE SAN JAVIER Y CALLE SAN JOSE, COLONIA SANTA ROSA, MUNICIPIO DE EL SALTO, JALISCO</t>
  </si>
  <si>
    <t>DGOPDU/029/2019/RP-EC</t>
  </si>
  <si>
    <t>CONSTRUCCION DE EMPEDRADO DE CUÑA EN CAMA DE JALECILLO EN CALLE JUSTO SIERRA ENTRE CALLE SANTA FE Y CALLE SAN MIGUEL, DELEGACION PINTITAS, MUNICIPIO DE EL SALTO, JALISCO.</t>
  </si>
  <si>
    <t>DLEGACION DE LAS PNTAS MUNICIPIO DE EL SALTO, JALSICO</t>
  </si>
  <si>
    <t>DGOPDU/030/2019/RP-EC</t>
  </si>
  <si>
    <t>850 M2</t>
  </si>
  <si>
    <t>DESAZOLVE, RETIRO DEL MISMO Y AFINE DE TALUDES, EN EL CANAL RUBÉN MARTÍNEZ DESDE LA CARRETERA A CHAPALA HASTA LA CALLE MADERAS, EN LA DELEGACIÓN DE SAN JOSÉ DEL QUINCE, EN EL MUNICIPIO DE EL SALTO, JALISCO</t>
  </si>
  <si>
    <t xml:space="preserve">DELEGACION SAN JOSE DEL QUINCE, MUNICIPIO DE EL SALTO JALISCO </t>
  </si>
  <si>
    <t>DGOPDU/009/2019/RP-PD</t>
  </si>
  <si>
    <t>1 DE NOVIEMBRE 2019</t>
  </si>
  <si>
    <t>3 DE DICIEMBRE 2019</t>
  </si>
  <si>
    <t>DEL 04 DE NOVIEMBRE AL 03 DE DICIEMBRE DE 2019</t>
  </si>
  <si>
    <t>980 ML</t>
  </si>
  <si>
    <t xml:space="preserve">HABITANTES DE LA DELEGACION SAN JOSE DEL QUINCE, MUNICIPIO DE EL SALTO JALISCO </t>
  </si>
  <si>
    <t>ELABORACION DEL PROYECTO EJECUTIVO "CARRETERA TIPO A-4" LA CALERA-EL SALTO. ETAPA OBRAS DE DRENAJE Y DISEÑO DE TERRACERIAS.</t>
  </si>
  <si>
    <t>DGOPDU/007/2019/RP-PRO</t>
  </si>
  <si>
    <t>1 DEL NOVIEMBRE 2019</t>
  </si>
  <si>
    <t>N/A</t>
  </si>
  <si>
    <t>PROYECTO EJECUTIVO PARA LA CONSTRUCCION DE LA LINEA DE ALIMENTACION DE AGUA POTABLE A LA CABECERA MUNICIPAL DE EL SALTO, JALISCO</t>
  </si>
  <si>
    <t>DELEGACION DE LAS PINTAS MUNICIPIO DE EL SALTO, JALISCO</t>
  </si>
  <si>
    <t>DGOPDU/008/2019/RP-PRO</t>
  </si>
  <si>
    <t>REHABILITACION DE CALLES CON MOVIMIENTO DE TIERRAS Y MAQUINARIA EN VARIAS CALLES EN LA COLONIA SANTA ROSA, DELEGACION LAS PINTAS, MUNICIPIO DE EL SALTO, JALISCO</t>
  </si>
  <si>
    <t>DGOPDU/002/2019/RP-RC</t>
  </si>
  <si>
    <t>8,900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</si>
</sst>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[$$-80A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/>
    <xf numFmtId="166" fontId="6" fillId="0" borderId="0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workbookViewId="0">
      <selection activeCell="C5" sqref="C5"/>
    </sheetView>
  </sheetViews>
  <sheetFormatPr baseColWidth="10" defaultRowHeight="15" x14ac:dyDescent="0.2"/>
  <cols>
    <col min="1" max="1" width="67.5703125" style="13" bestFit="1" customWidth="1"/>
    <col min="2" max="2" width="23.5703125" style="13" customWidth="1"/>
    <col min="3" max="3" width="23.140625" style="13" bestFit="1" customWidth="1"/>
    <col min="4" max="4" width="22.42578125" style="14" customWidth="1"/>
    <col min="5" max="5" width="22.42578125" style="12" customWidth="1"/>
    <col min="6" max="6" width="22.42578125" style="15" customWidth="1"/>
    <col min="7" max="7" width="22.42578125" style="16" customWidth="1"/>
    <col min="8" max="9" width="22.42578125" style="17" customWidth="1"/>
    <col min="10" max="10" width="22.42578125" style="10" customWidth="1"/>
    <col min="11" max="12" width="14.140625" style="22" customWidth="1"/>
    <col min="13" max="13" width="16.5703125" style="11" customWidth="1"/>
    <col min="14" max="14" width="14.7109375" style="12" customWidth="1"/>
    <col min="15" max="15" width="14.28515625" style="12" customWidth="1"/>
    <col min="16" max="16" width="14.28515625" style="22" customWidth="1"/>
    <col min="17" max="18" width="13.85546875" style="12" customWidth="1"/>
    <col min="19" max="20" width="25.85546875" style="12" customWidth="1"/>
    <col min="21" max="21" width="27" style="12" customWidth="1"/>
    <col min="22" max="16384" width="11.42578125" style="1"/>
  </cols>
  <sheetData>
    <row r="1" spans="1:21" ht="32.2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50.1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19" t="s">
        <v>11</v>
      </c>
      <c r="L2" s="19" t="s">
        <v>12</v>
      </c>
      <c r="M2" s="3" t="s">
        <v>13</v>
      </c>
      <c r="N2" s="3" t="s">
        <v>14</v>
      </c>
      <c r="O2" s="3" t="s">
        <v>15</v>
      </c>
      <c r="P2" s="2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51" x14ac:dyDescent="0.2">
      <c r="A3" s="4" t="s">
        <v>127</v>
      </c>
      <c r="B3" s="5" t="s">
        <v>128</v>
      </c>
      <c r="C3" s="4" t="s">
        <v>129</v>
      </c>
      <c r="D3" s="5" t="s">
        <v>130</v>
      </c>
      <c r="E3" s="5" t="s">
        <v>53</v>
      </c>
      <c r="F3" s="6" t="s">
        <v>54</v>
      </c>
      <c r="G3" s="7" t="s">
        <v>55</v>
      </c>
      <c r="H3" s="8" t="s">
        <v>25</v>
      </c>
      <c r="I3" s="8" t="s">
        <v>131</v>
      </c>
      <c r="J3" s="8" t="s">
        <v>132</v>
      </c>
      <c r="K3" s="20">
        <v>1598750.6</v>
      </c>
      <c r="L3" s="20">
        <v>1598750.6</v>
      </c>
      <c r="M3" s="9">
        <v>1</v>
      </c>
      <c r="N3" s="5" t="s">
        <v>32</v>
      </c>
      <c r="O3" s="5" t="s">
        <v>133</v>
      </c>
      <c r="P3" s="24">
        <f>K3/980</f>
        <v>1631.3781632653063</v>
      </c>
      <c r="Q3" s="5" t="s">
        <v>34</v>
      </c>
      <c r="R3" s="5">
        <v>1500</v>
      </c>
      <c r="S3" s="5" t="s">
        <v>134</v>
      </c>
      <c r="T3" s="5" t="s">
        <v>36</v>
      </c>
      <c r="U3" s="4" t="s">
        <v>64</v>
      </c>
    </row>
    <row r="4" spans="1:21" ht="51" x14ac:dyDescent="0.2">
      <c r="A4" s="4" t="s">
        <v>135</v>
      </c>
      <c r="B4" s="4" t="s">
        <v>23</v>
      </c>
      <c r="C4" s="4" t="s">
        <v>136</v>
      </c>
      <c r="D4" s="5" t="s">
        <v>137</v>
      </c>
      <c r="E4" s="5" t="s">
        <v>60</v>
      </c>
      <c r="F4" s="6" t="s">
        <v>61</v>
      </c>
      <c r="G4" s="7" t="s">
        <v>62</v>
      </c>
      <c r="H4" s="8" t="s">
        <v>25</v>
      </c>
      <c r="I4" s="8" t="s">
        <v>131</v>
      </c>
      <c r="J4" s="8" t="s">
        <v>132</v>
      </c>
      <c r="K4" s="20">
        <v>1922780.5</v>
      </c>
      <c r="L4" s="20">
        <v>1922780.5</v>
      </c>
      <c r="M4" s="9">
        <v>1</v>
      </c>
      <c r="N4" s="5" t="s">
        <v>32</v>
      </c>
      <c r="O4" s="5" t="s">
        <v>138</v>
      </c>
      <c r="P4" s="25" t="s">
        <v>138</v>
      </c>
      <c r="Q4" s="5" t="s">
        <v>34</v>
      </c>
      <c r="R4" s="5" t="s">
        <v>138</v>
      </c>
      <c r="S4" s="5" t="s">
        <v>35</v>
      </c>
      <c r="T4" s="5" t="s">
        <v>36</v>
      </c>
      <c r="U4" s="4" t="s">
        <v>49</v>
      </c>
    </row>
    <row r="5" spans="1:21" ht="51" x14ac:dyDescent="0.2">
      <c r="A5" s="4" t="s">
        <v>139</v>
      </c>
      <c r="B5" s="4" t="s">
        <v>140</v>
      </c>
      <c r="C5" s="4" t="s">
        <v>141</v>
      </c>
      <c r="D5" s="5" t="s">
        <v>130</v>
      </c>
      <c r="E5" s="5" t="s">
        <v>68</v>
      </c>
      <c r="F5" s="6" t="s">
        <v>69</v>
      </c>
      <c r="G5" s="7" t="s">
        <v>70</v>
      </c>
      <c r="H5" s="8" t="s">
        <v>25</v>
      </c>
      <c r="I5" s="8" t="s">
        <v>131</v>
      </c>
      <c r="J5" s="8" t="s">
        <v>132</v>
      </c>
      <c r="K5" s="20">
        <v>1148760.58</v>
      </c>
      <c r="L5" s="20">
        <v>1148760.58</v>
      </c>
      <c r="M5" s="9">
        <v>1</v>
      </c>
      <c r="N5" s="5" t="s">
        <v>32</v>
      </c>
      <c r="O5" s="5" t="s">
        <v>138</v>
      </c>
      <c r="P5" s="25" t="s">
        <v>138</v>
      </c>
      <c r="Q5" s="5" t="s">
        <v>34</v>
      </c>
      <c r="R5" s="5" t="s">
        <v>138</v>
      </c>
      <c r="S5" s="5" t="s">
        <v>114</v>
      </c>
      <c r="T5" s="5" t="s">
        <v>36</v>
      </c>
      <c r="U5" s="4" t="s">
        <v>64</v>
      </c>
    </row>
    <row r="6" spans="1:21" ht="51" x14ac:dyDescent="0.2">
      <c r="A6" s="4" t="s">
        <v>142</v>
      </c>
      <c r="B6" s="4" t="s">
        <v>140</v>
      </c>
      <c r="C6" s="4" t="s">
        <v>143</v>
      </c>
      <c r="D6" s="5" t="s">
        <v>130</v>
      </c>
      <c r="E6" s="5" t="s">
        <v>41</v>
      </c>
      <c r="F6" s="6" t="s">
        <v>42</v>
      </c>
      <c r="G6" s="7" t="s">
        <v>43</v>
      </c>
      <c r="H6" s="8" t="s">
        <v>25</v>
      </c>
      <c r="I6" s="8" t="s">
        <v>131</v>
      </c>
      <c r="J6" s="8" t="s">
        <v>132</v>
      </c>
      <c r="K6" s="20">
        <v>1598655.84</v>
      </c>
      <c r="L6" s="20">
        <v>1598655.84</v>
      </c>
      <c r="M6" s="9">
        <v>1</v>
      </c>
      <c r="N6" s="5" t="s">
        <v>32</v>
      </c>
      <c r="O6" s="5" t="s">
        <v>144</v>
      </c>
      <c r="P6" s="24">
        <f>K6/8900</f>
        <v>179.62425168539326</v>
      </c>
      <c r="Q6" s="5" t="s">
        <v>34</v>
      </c>
      <c r="R6" s="5">
        <v>500</v>
      </c>
      <c r="S6" s="5" t="s">
        <v>114</v>
      </c>
      <c r="T6" s="5" t="s">
        <v>36</v>
      </c>
      <c r="U6" s="4" t="s">
        <v>49</v>
      </c>
    </row>
    <row r="7" spans="1:21" ht="51" x14ac:dyDescent="0.2">
      <c r="A7" s="4" t="s">
        <v>22</v>
      </c>
      <c r="B7" s="4" t="s">
        <v>23</v>
      </c>
      <c r="C7" s="4" t="s">
        <v>24</v>
      </c>
      <c r="D7" s="5" t="s">
        <v>25</v>
      </c>
      <c r="E7" s="5" t="s">
        <v>26</v>
      </c>
      <c r="F7" s="6" t="s">
        <v>27</v>
      </c>
      <c r="G7" s="7" t="s">
        <v>28</v>
      </c>
      <c r="H7" s="8" t="s">
        <v>29</v>
      </c>
      <c r="I7" s="8" t="s">
        <v>30</v>
      </c>
      <c r="J7" s="8" t="s">
        <v>31</v>
      </c>
      <c r="K7" s="20">
        <v>1575936.06</v>
      </c>
      <c r="L7" s="20">
        <v>1575936.06</v>
      </c>
      <c r="M7" s="9">
        <v>1</v>
      </c>
      <c r="N7" s="5" t="s">
        <v>32</v>
      </c>
      <c r="O7" s="5" t="s">
        <v>33</v>
      </c>
      <c r="P7" s="24">
        <v>1366.8532140975353</v>
      </c>
      <c r="Q7" s="5" t="s">
        <v>34</v>
      </c>
      <c r="R7" s="4">
        <v>1000</v>
      </c>
      <c r="S7" s="5" t="s">
        <v>35</v>
      </c>
      <c r="T7" s="5" t="s">
        <v>36</v>
      </c>
      <c r="U7" s="4" t="s">
        <v>37</v>
      </c>
    </row>
    <row r="8" spans="1:21" ht="51" x14ac:dyDescent="0.2">
      <c r="A8" s="4" t="s">
        <v>38</v>
      </c>
      <c r="B8" s="4" t="s">
        <v>39</v>
      </c>
      <c r="C8" s="4" t="s">
        <v>40</v>
      </c>
      <c r="D8" s="5" t="s">
        <v>25</v>
      </c>
      <c r="E8" s="5" t="s">
        <v>41</v>
      </c>
      <c r="F8" s="6" t="s">
        <v>42</v>
      </c>
      <c r="G8" s="7" t="s">
        <v>43</v>
      </c>
      <c r="H8" s="8" t="s">
        <v>44</v>
      </c>
      <c r="I8" s="8" t="s">
        <v>45</v>
      </c>
      <c r="J8" s="8" t="s">
        <v>46</v>
      </c>
      <c r="K8" s="20">
        <v>1398742.28</v>
      </c>
      <c r="L8" s="20">
        <v>1398742.28</v>
      </c>
      <c r="M8" s="9">
        <v>1</v>
      </c>
      <c r="N8" s="5" t="s">
        <v>32</v>
      </c>
      <c r="O8" s="5" t="s">
        <v>47</v>
      </c>
      <c r="P8" s="24">
        <f>K8/1280</f>
        <v>1092.76740625</v>
      </c>
      <c r="Q8" s="5" t="s">
        <v>34</v>
      </c>
      <c r="R8" s="5">
        <v>1000</v>
      </c>
      <c r="S8" s="4" t="s">
        <v>48</v>
      </c>
      <c r="T8" s="5" t="s">
        <v>36</v>
      </c>
      <c r="U8" s="4" t="s">
        <v>49</v>
      </c>
    </row>
    <row r="9" spans="1:21" ht="51" x14ac:dyDescent="0.2">
      <c r="A9" s="4" t="s">
        <v>50</v>
      </c>
      <c r="B9" s="4" t="s">
        <v>51</v>
      </c>
      <c r="C9" s="4" t="s">
        <v>52</v>
      </c>
      <c r="D9" s="5" t="s">
        <v>25</v>
      </c>
      <c r="E9" s="5" t="s">
        <v>53</v>
      </c>
      <c r="F9" s="6" t="s">
        <v>54</v>
      </c>
      <c r="G9" s="7" t="s">
        <v>55</v>
      </c>
      <c r="H9" s="8" t="s">
        <v>44</v>
      </c>
      <c r="I9" s="8" t="s">
        <v>45</v>
      </c>
      <c r="J9" s="8" t="s">
        <v>46</v>
      </c>
      <c r="K9" s="20">
        <v>1398505.55</v>
      </c>
      <c r="L9" s="20">
        <v>1398505.55</v>
      </c>
      <c r="M9" s="9">
        <v>1</v>
      </c>
      <c r="N9" s="5" t="s">
        <v>32</v>
      </c>
      <c r="O9" s="5" t="s">
        <v>56</v>
      </c>
      <c r="P9" s="24">
        <f>K9/650</f>
        <v>2151.547</v>
      </c>
      <c r="Q9" s="5" t="s">
        <v>34</v>
      </c>
      <c r="R9" s="5">
        <v>1000</v>
      </c>
      <c r="S9" s="4" t="s">
        <v>57</v>
      </c>
      <c r="T9" s="5" t="s">
        <v>36</v>
      </c>
      <c r="U9" s="4" t="s">
        <v>49</v>
      </c>
    </row>
    <row r="10" spans="1:21" ht="51" x14ac:dyDescent="0.2">
      <c r="A10" s="4" t="s">
        <v>58</v>
      </c>
      <c r="B10" s="4" t="s">
        <v>51</v>
      </c>
      <c r="C10" s="4" t="s">
        <v>59</v>
      </c>
      <c r="D10" s="5" t="s">
        <v>25</v>
      </c>
      <c r="E10" s="5" t="s">
        <v>60</v>
      </c>
      <c r="F10" s="6" t="s">
        <v>61</v>
      </c>
      <c r="G10" s="7" t="s">
        <v>62</v>
      </c>
      <c r="H10" s="8" t="s">
        <v>44</v>
      </c>
      <c r="I10" s="8" t="s">
        <v>45</v>
      </c>
      <c r="J10" s="8" t="s">
        <v>46</v>
      </c>
      <c r="K10" s="20">
        <v>699125.2</v>
      </c>
      <c r="L10" s="20">
        <v>699125.2</v>
      </c>
      <c r="M10" s="9">
        <v>1</v>
      </c>
      <c r="N10" s="5" t="s">
        <v>32</v>
      </c>
      <c r="O10" s="5" t="s">
        <v>63</v>
      </c>
      <c r="P10" s="24">
        <f>K10/560</f>
        <v>1248.437857142857</v>
      </c>
      <c r="Q10" s="5" t="s">
        <v>34</v>
      </c>
      <c r="R10" s="5">
        <v>1500</v>
      </c>
      <c r="S10" s="4" t="s">
        <v>57</v>
      </c>
      <c r="T10" s="5" t="s">
        <v>36</v>
      </c>
      <c r="U10" s="4" t="s">
        <v>64</v>
      </c>
    </row>
    <row r="11" spans="1:21" ht="51" x14ac:dyDescent="0.2">
      <c r="A11" s="4" t="s">
        <v>65</v>
      </c>
      <c r="B11" s="4" t="s">
        <v>51</v>
      </c>
      <c r="C11" s="4" t="s">
        <v>66</v>
      </c>
      <c r="D11" s="5" t="s">
        <v>67</v>
      </c>
      <c r="E11" s="5" t="s">
        <v>68</v>
      </c>
      <c r="F11" s="6" t="s">
        <v>69</v>
      </c>
      <c r="G11" s="7" t="s">
        <v>70</v>
      </c>
      <c r="H11" s="8" t="s">
        <v>71</v>
      </c>
      <c r="I11" s="8" t="s">
        <v>72</v>
      </c>
      <c r="J11" s="8" t="s">
        <v>73</v>
      </c>
      <c r="K11" s="20">
        <v>1698787.87</v>
      </c>
      <c r="L11" s="20">
        <v>1698787.87</v>
      </c>
      <c r="M11" s="9">
        <v>1</v>
      </c>
      <c r="N11" s="5" t="s">
        <v>32</v>
      </c>
      <c r="O11" s="5" t="s">
        <v>74</v>
      </c>
      <c r="P11" s="24">
        <f>K11/1260</f>
        <v>1348.2443412698415</v>
      </c>
      <c r="Q11" s="5" t="s">
        <v>34</v>
      </c>
      <c r="R11" s="5">
        <v>1000</v>
      </c>
      <c r="S11" s="4" t="s">
        <v>57</v>
      </c>
      <c r="T11" s="5" t="s">
        <v>36</v>
      </c>
      <c r="U11" s="4" t="s">
        <v>49</v>
      </c>
    </row>
    <row r="12" spans="1:21" ht="51" x14ac:dyDescent="0.2">
      <c r="A12" s="4" t="s">
        <v>75</v>
      </c>
      <c r="B12" s="4" t="s">
        <v>51</v>
      </c>
      <c r="C12" s="4" t="s">
        <v>76</v>
      </c>
      <c r="D12" s="5" t="s">
        <v>67</v>
      </c>
      <c r="E12" s="5" t="s">
        <v>77</v>
      </c>
      <c r="F12" s="6" t="s">
        <v>78</v>
      </c>
      <c r="G12" s="7" t="s">
        <v>79</v>
      </c>
      <c r="H12" s="8" t="s">
        <v>71</v>
      </c>
      <c r="I12" s="8" t="s">
        <v>72</v>
      </c>
      <c r="J12" s="8" t="s">
        <v>73</v>
      </c>
      <c r="K12" s="20">
        <v>1936698.86</v>
      </c>
      <c r="L12" s="20">
        <v>1936698.86</v>
      </c>
      <c r="M12" s="9">
        <v>1</v>
      </c>
      <c r="N12" s="5" t="s">
        <v>32</v>
      </c>
      <c r="O12" s="5" t="s">
        <v>80</v>
      </c>
      <c r="P12" s="24">
        <f>K12/1190</f>
        <v>1627.4780336134454</v>
      </c>
      <c r="Q12" s="5" t="s">
        <v>34</v>
      </c>
      <c r="R12" s="5">
        <v>1500</v>
      </c>
      <c r="S12" s="4" t="s">
        <v>57</v>
      </c>
      <c r="T12" s="5" t="s">
        <v>36</v>
      </c>
      <c r="U12" s="4" t="s">
        <v>49</v>
      </c>
    </row>
    <row r="13" spans="1:21" ht="51" x14ac:dyDescent="0.2">
      <c r="A13" s="4" t="s">
        <v>81</v>
      </c>
      <c r="B13" s="4" t="s">
        <v>51</v>
      </c>
      <c r="C13" s="4" t="s">
        <v>82</v>
      </c>
      <c r="D13" s="5" t="s">
        <v>67</v>
      </c>
      <c r="E13" s="5" t="s">
        <v>83</v>
      </c>
      <c r="F13" s="6" t="s">
        <v>84</v>
      </c>
      <c r="G13" s="7" t="s">
        <v>85</v>
      </c>
      <c r="H13" s="8" t="s">
        <v>71</v>
      </c>
      <c r="I13" s="8" t="s">
        <v>72</v>
      </c>
      <c r="J13" s="8" t="s">
        <v>73</v>
      </c>
      <c r="K13" s="20">
        <v>1398101.1</v>
      </c>
      <c r="L13" s="20">
        <v>1398101.1</v>
      </c>
      <c r="M13" s="9">
        <v>1</v>
      </c>
      <c r="N13" s="5" t="s">
        <v>32</v>
      </c>
      <c r="O13" s="5" t="s">
        <v>86</v>
      </c>
      <c r="P13" s="24">
        <f>K13/550</f>
        <v>2542.002</v>
      </c>
      <c r="Q13" s="5" t="s">
        <v>34</v>
      </c>
      <c r="R13" s="5">
        <v>1000</v>
      </c>
      <c r="S13" s="4" t="s">
        <v>57</v>
      </c>
      <c r="T13" s="5" t="s">
        <v>36</v>
      </c>
      <c r="U13" s="4" t="s">
        <v>49</v>
      </c>
    </row>
    <row r="14" spans="1:21" ht="51" x14ac:dyDescent="0.2">
      <c r="A14" s="4" t="s">
        <v>87</v>
      </c>
      <c r="B14" s="4" t="s">
        <v>51</v>
      </c>
      <c r="C14" s="4" t="s">
        <v>88</v>
      </c>
      <c r="D14" s="5" t="s">
        <v>67</v>
      </c>
      <c r="E14" s="5" t="s">
        <v>68</v>
      </c>
      <c r="F14" s="6" t="s">
        <v>69</v>
      </c>
      <c r="G14" s="7" t="s">
        <v>70</v>
      </c>
      <c r="H14" s="8" t="s">
        <v>71</v>
      </c>
      <c r="I14" s="8" t="s">
        <v>72</v>
      </c>
      <c r="J14" s="8" t="s">
        <v>73</v>
      </c>
      <c r="K14" s="20">
        <v>1597702.2</v>
      </c>
      <c r="L14" s="20">
        <v>1597702.2</v>
      </c>
      <c r="M14" s="9">
        <v>1</v>
      </c>
      <c r="N14" s="5" t="s">
        <v>32</v>
      </c>
      <c r="O14" s="5" t="s">
        <v>89</v>
      </c>
      <c r="P14" s="24">
        <f>K14/1038</f>
        <v>1539.2121387283237</v>
      </c>
      <c r="Q14" s="5" t="s">
        <v>34</v>
      </c>
      <c r="R14" s="5">
        <v>1500</v>
      </c>
      <c r="S14" s="4" t="s">
        <v>57</v>
      </c>
      <c r="T14" s="5" t="s">
        <v>36</v>
      </c>
      <c r="U14" s="4" t="s">
        <v>49</v>
      </c>
    </row>
    <row r="15" spans="1:21" ht="51" x14ac:dyDescent="0.2">
      <c r="A15" s="4" t="s">
        <v>90</v>
      </c>
      <c r="B15" s="4" t="s">
        <v>51</v>
      </c>
      <c r="C15" s="4" t="s">
        <v>91</v>
      </c>
      <c r="D15" s="5" t="s">
        <v>67</v>
      </c>
      <c r="E15" s="5" t="s">
        <v>60</v>
      </c>
      <c r="F15" s="6" t="s">
        <v>61</v>
      </c>
      <c r="G15" s="7" t="s">
        <v>62</v>
      </c>
      <c r="H15" s="8" t="s">
        <v>71</v>
      </c>
      <c r="I15" s="8" t="s">
        <v>72</v>
      </c>
      <c r="J15" s="8" t="s">
        <v>73</v>
      </c>
      <c r="K15" s="20">
        <v>1959990.98</v>
      </c>
      <c r="L15" s="20">
        <v>1959990.98</v>
      </c>
      <c r="M15" s="9">
        <v>1</v>
      </c>
      <c r="N15" s="5" t="s">
        <v>32</v>
      </c>
      <c r="O15" s="5" t="s">
        <v>92</v>
      </c>
      <c r="P15" s="24">
        <f>K15/750</f>
        <v>2613.3213066666667</v>
      </c>
      <c r="Q15" s="5" t="s">
        <v>34</v>
      </c>
      <c r="R15" s="5">
        <v>1000</v>
      </c>
      <c r="S15" s="4" t="s">
        <v>57</v>
      </c>
      <c r="T15" s="5" t="s">
        <v>36</v>
      </c>
      <c r="U15" s="4" t="s">
        <v>49</v>
      </c>
    </row>
    <row r="16" spans="1:21" ht="51" x14ac:dyDescent="0.2">
      <c r="A16" s="4" t="s">
        <v>93</v>
      </c>
      <c r="B16" s="5" t="s">
        <v>94</v>
      </c>
      <c r="C16" s="4" t="s">
        <v>95</v>
      </c>
      <c r="D16" s="5" t="s">
        <v>67</v>
      </c>
      <c r="E16" s="5" t="s">
        <v>60</v>
      </c>
      <c r="F16" s="6" t="s">
        <v>61</v>
      </c>
      <c r="G16" s="7" t="s">
        <v>62</v>
      </c>
      <c r="H16" s="8" t="s">
        <v>44</v>
      </c>
      <c r="I16" s="8" t="s">
        <v>45</v>
      </c>
      <c r="J16" s="8" t="s">
        <v>96</v>
      </c>
      <c r="K16" s="20">
        <v>1398588.8</v>
      </c>
      <c r="L16" s="20">
        <v>1398588.8</v>
      </c>
      <c r="M16" s="9">
        <v>1</v>
      </c>
      <c r="N16" s="5" t="s">
        <v>32</v>
      </c>
      <c r="O16" s="5" t="s">
        <v>97</v>
      </c>
      <c r="P16" s="24">
        <f>K16/1100</f>
        <v>1271.4443636363637</v>
      </c>
      <c r="Q16" s="5" t="s">
        <v>34</v>
      </c>
      <c r="R16" s="5">
        <v>1000</v>
      </c>
      <c r="S16" s="5" t="s">
        <v>35</v>
      </c>
      <c r="T16" s="5" t="s">
        <v>36</v>
      </c>
      <c r="U16" s="4" t="s">
        <v>49</v>
      </c>
    </row>
    <row r="17" spans="1:21" ht="51" x14ac:dyDescent="0.2">
      <c r="A17" s="4" t="s">
        <v>98</v>
      </c>
      <c r="B17" s="5" t="s">
        <v>99</v>
      </c>
      <c r="C17" s="4" t="s">
        <v>100</v>
      </c>
      <c r="D17" s="5" t="s">
        <v>67</v>
      </c>
      <c r="E17" s="5" t="s">
        <v>68</v>
      </c>
      <c r="F17" s="6" t="s">
        <v>69</v>
      </c>
      <c r="G17" s="7" t="s">
        <v>70</v>
      </c>
      <c r="H17" s="8" t="s">
        <v>44</v>
      </c>
      <c r="I17" s="8" t="s">
        <v>45</v>
      </c>
      <c r="J17" s="8" t="s">
        <v>96</v>
      </c>
      <c r="K17" s="20">
        <v>499980.79999999999</v>
      </c>
      <c r="L17" s="20">
        <v>499980.79999999999</v>
      </c>
      <c r="M17" s="9">
        <v>1</v>
      </c>
      <c r="N17" s="5" t="s">
        <v>32</v>
      </c>
      <c r="O17" s="5" t="s">
        <v>86</v>
      </c>
      <c r="P17" s="24">
        <f>K17/550</f>
        <v>909.05599999999993</v>
      </c>
      <c r="Q17" s="5" t="s">
        <v>34</v>
      </c>
      <c r="R17" s="5">
        <v>800</v>
      </c>
      <c r="S17" s="5" t="s">
        <v>101</v>
      </c>
      <c r="T17" s="5" t="s">
        <v>36</v>
      </c>
      <c r="U17" s="4" t="s">
        <v>64</v>
      </c>
    </row>
    <row r="18" spans="1:21" ht="51" x14ac:dyDescent="0.2">
      <c r="A18" s="4" t="s">
        <v>102</v>
      </c>
      <c r="B18" s="5" t="s">
        <v>94</v>
      </c>
      <c r="C18" s="4" t="s">
        <v>103</v>
      </c>
      <c r="D18" s="5" t="s">
        <v>67</v>
      </c>
      <c r="E18" s="5" t="s">
        <v>41</v>
      </c>
      <c r="F18" s="6" t="s">
        <v>42</v>
      </c>
      <c r="G18" s="7" t="s">
        <v>43</v>
      </c>
      <c r="H18" s="8" t="s">
        <v>44</v>
      </c>
      <c r="I18" s="8" t="s">
        <v>45</v>
      </c>
      <c r="J18" s="8" t="s">
        <v>96</v>
      </c>
      <c r="K18" s="20">
        <v>1297777.76</v>
      </c>
      <c r="L18" s="20">
        <v>1297777.76</v>
      </c>
      <c r="M18" s="9">
        <v>1</v>
      </c>
      <c r="N18" s="5" t="s">
        <v>32</v>
      </c>
      <c r="O18" s="5" t="s">
        <v>104</v>
      </c>
      <c r="P18" s="24">
        <f>K18/1700</f>
        <v>763.39868235294114</v>
      </c>
      <c r="Q18" s="5" t="s">
        <v>34</v>
      </c>
      <c r="R18" s="5">
        <v>1200</v>
      </c>
      <c r="S18" s="5" t="s">
        <v>35</v>
      </c>
      <c r="T18" s="5" t="s">
        <v>36</v>
      </c>
      <c r="U18" s="4" t="s">
        <v>49</v>
      </c>
    </row>
    <row r="19" spans="1:21" ht="51" x14ac:dyDescent="0.2">
      <c r="A19" s="4" t="s">
        <v>105</v>
      </c>
      <c r="B19" s="5" t="s">
        <v>106</v>
      </c>
      <c r="C19" s="4" t="s">
        <v>107</v>
      </c>
      <c r="D19" s="5" t="s">
        <v>67</v>
      </c>
      <c r="E19" s="5" t="s">
        <v>60</v>
      </c>
      <c r="F19" s="6" t="s">
        <v>61</v>
      </c>
      <c r="G19" s="7" t="s">
        <v>62</v>
      </c>
      <c r="H19" s="8" t="s">
        <v>44</v>
      </c>
      <c r="I19" s="8" t="s">
        <v>45</v>
      </c>
      <c r="J19" s="8" t="s">
        <v>96</v>
      </c>
      <c r="K19" s="20">
        <v>1198388.8999999999</v>
      </c>
      <c r="L19" s="20">
        <v>1198388.8999999999</v>
      </c>
      <c r="M19" s="9">
        <v>1</v>
      </c>
      <c r="N19" s="5" t="s">
        <v>32</v>
      </c>
      <c r="O19" s="5" t="s">
        <v>108</v>
      </c>
      <c r="P19" s="24">
        <f>K19/900</f>
        <v>1331.5432222222221</v>
      </c>
      <c r="Q19" s="5" t="s">
        <v>34</v>
      </c>
      <c r="R19" s="5">
        <v>1000</v>
      </c>
      <c r="S19" s="5" t="s">
        <v>109</v>
      </c>
      <c r="T19" s="5" t="s">
        <v>36</v>
      </c>
      <c r="U19" s="4" t="s">
        <v>49</v>
      </c>
    </row>
    <row r="20" spans="1:21" ht="51" x14ac:dyDescent="0.2">
      <c r="A20" s="4" t="s">
        <v>110</v>
      </c>
      <c r="B20" s="5" t="s">
        <v>111</v>
      </c>
      <c r="C20" s="4" t="s">
        <v>112</v>
      </c>
      <c r="D20" s="5" t="s">
        <v>67</v>
      </c>
      <c r="E20" s="5" t="s">
        <v>41</v>
      </c>
      <c r="F20" s="6" t="s">
        <v>42</v>
      </c>
      <c r="G20" s="7" t="s">
        <v>43</v>
      </c>
      <c r="H20" s="8" t="s">
        <v>44</v>
      </c>
      <c r="I20" s="8" t="s">
        <v>45</v>
      </c>
      <c r="J20" s="8" t="s">
        <v>96</v>
      </c>
      <c r="K20" s="20">
        <v>1649999.88</v>
      </c>
      <c r="L20" s="20">
        <v>1649999.88</v>
      </c>
      <c r="M20" s="9">
        <v>1</v>
      </c>
      <c r="N20" s="5" t="s">
        <v>32</v>
      </c>
      <c r="O20" s="5" t="s">
        <v>113</v>
      </c>
      <c r="P20" s="24">
        <f>K20/1015</f>
        <v>1625.615645320197</v>
      </c>
      <c r="Q20" s="5" t="s">
        <v>34</v>
      </c>
      <c r="R20" s="5">
        <v>1000</v>
      </c>
      <c r="S20" s="5" t="s">
        <v>114</v>
      </c>
      <c r="T20" s="5" t="s">
        <v>36</v>
      </c>
      <c r="U20" s="4" t="s">
        <v>49</v>
      </c>
    </row>
    <row r="21" spans="1:21" ht="51" x14ac:dyDescent="0.2">
      <c r="A21" s="4" t="s">
        <v>115</v>
      </c>
      <c r="B21" s="5" t="s">
        <v>106</v>
      </c>
      <c r="C21" s="4" t="s">
        <v>116</v>
      </c>
      <c r="D21" s="5" t="s">
        <v>117</v>
      </c>
      <c r="E21" s="5" t="s">
        <v>41</v>
      </c>
      <c r="F21" s="6" t="s">
        <v>42</v>
      </c>
      <c r="G21" s="7" t="s">
        <v>43</v>
      </c>
      <c r="H21" s="8" t="s">
        <v>118</v>
      </c>
      <c r="I21" s="8" t="s">
        <v>30</v>
      </c>
      <c r="J21" s="8" t="s">
        <v>119</v>
      </c>
      <c r="K21" s="20">
        <v>1909988.98</v>
      </c>
      <c r="L21" s="20">
        <v>1909988.98</v>
      </c>
      <c r="M21" s="9">
        <v>1</v>
      </c>
      <c r="N21" s="5" t="s">
        <v>32</v>
      </c>
      <c r="O21" s="5" t="s">
        <v>120</v>
      </c>
      <c r="P21" s="24">
        <f>K21/2200</f>
        <v>868.17680909090905</v>
      </c>
      <c r="Q21" s="5" t="s">
        <v>34</v>
      </c>
      <c r="R21" s="5">
        <v>1300</v>
      </c>
      <c r="S21" s="5" t="s">
        <v>109</v>
      </c>
      <c r="T21" s="5" t="s">
        <v>36</v>
      </c>
      <c r="U21" s="4" t="s">
        <v>49</v>
      </c>
    </row>
    <row r="22" spans="1:21" ht="51" x14ac:dyDescent="0.2">
      <c r="A22" s="4" t="s">
        <v>121</v>
      </c>
      <c r="B22" s="5" t="s">
        <v>106</v>
      </c>
      <c r="C22" s="4" t="s">
        <v>122</v>
      </c>
      <c r="D22" s="5" t="s">
        <v>117</v>
      </c>
      <c r="E22" s="5" t="s">
        <v>60</v>
      </c>
      <c r="F22" s="6" t="s">
        <v>61</v>
      </c>
      <c r="G22" s="7" t="s">
        <v>62</v>
      </c>
      <c r="H22" s="8" t="s">
        <v>118</v>
      </c>
      <c r="I22" s="8" t="s">
        <v>30</v>
      </c>
      <c r="J22" s="8" t="s">
        <v>119</v>
      </c>
      <c r="K22" s="20">
        <v>898989.98</v>
      </c>
      <c r="L22" s="20">
        <v>898989.98</v>
      </c>
      <c r="M22" s="9">
        <v>1</v>
      </c>
      <c r="N22" s="5" t="s">
        <v>32</v>
      </c>
      <c r="O22" s="5" t="s">
        <v>108</v>
      </c>
      <c r="P22" s="24">
        <f>K22/900</f>
        <v>998.8777555555555</v>
      </c>
      <c r="Q22" s="5" t="s">
        <v>34</v>
      </c>
      <c r="R22" s="5">
        <v>1000</v>
      </c>
      <c r="S22" s="5" t="s">
        <v>109</v>
      </c>
      <c r="T22" s="5" t="s">
        <v>36</v>
      </c>
      <c r="U22" s="4" t="s">
        <v>49</v>
      </c>
    </row>
    <row r="23" spans="1:21" ht="51" x14ac:dyDescent="0.2">
      <c r="A23" s="4" t="s">
        <v>123</v>
      </c>
      <c r="B23" s="5" t="s">
        <v>124</v>
      </c>
      <c r="C23" s="4" t="s">
        <v>125</v>
      </c>
      <c r="D23" s="5" t="s">
        <v>117</v>
      </c>
      <c r="E23" s="5" t="s">
        <v>53</v>
      </c>
      <c r="F23" s="6" t="s">
        <v>54</v>
      </c>
      <c r="G23" s="7" t="s">
        <v>55</v>
      </c>
      <c r="H23" s="8" t="s">
        <v>118</v>
      </c>
      <c r="I23" s="8" t="s">
        <v>30</v>
      </c>
      <c r="J23" s="8" t="s">
        <v>119</v>
      </c>
      <c r="K23" s="20">
        <v>948866.66</v>
      </c>
      <c r="L23" s="20">
        <v>948866.66</v>
      </c>
      <c r="M23" s="9">
        <v>1</v>
      </c>
      <c r="N23" s="5" t="s">
        <v>32</v>
      </c>
      <c r="O23" s="5" t="s">
        <v>126</v>
      </c>
      <c r="P23" s="24">
        <f>K23/850</f>
        <v>1116.3137176470589</v>
      </c>
      <c r="Q23" s="5" t="s">
        <v>34</v>
      </c>
      <c r="R23" s="5">
        <v>1000</v>
      </c>
      <c r="S23" s="5" t="s">
        <v>114</v>
      </c>
      <c r="T23" s="5" t="s">
        <v>36</v>
      </c>
      <c r="U23" s="4" t="s">
        <v>49</v>
      </c>
    </row>
    <row r="24" spans="1:21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21"/>
      <c r="L24" s="21"/>
      <c r="M24" s="1"/>
      <c r="N24" s="1"/>
      <c r="O24" s="1"/>
      <c r="P24" s="26"/>
      <c r="Q24" s="1"/>
      <c r="R24" s="1"/>
      <c r="S24" s="1"/>
      <c r="T24" s="1"/>
      <c r="U24" s="1"/>
    </row>
    <row r="25" spans="1:21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21"/>
      <c r="L25" s="21"/>
      <c r="M25" s="1"/>
      <c r="N25" s="1"/>
      <c r="O25" s="1"/>
      <c r="P25" s="26"/>
      <c r="Q25" s="1"/>
      <c r="R25" s="1"/>
      <c r="S25" s="1"/>
      <c r="T25" s="1"/>
      <c r="U25" s="1"/>
    </row>
    <row r="26" spans="1:21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21"/>
      <c r="L26" s="21"/>
      <c r="M26" s="1"/>
      <c r="N26" s="1"/>
      <c r="O26" s="1"/>
      <c r="P26" s="26"/>
      <c r="Q26" s="1"/>
      <c r="R26" s="1"/>
      <c r="S26" s="1"/>
      <c r="T26" s="1"/>
      <c r="U26" s="1"/>
    </row>
    <row r="27" spans="1:21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21"/>
      <c r="L27" s="21"/>
      <c r="M27" s="1"/>
      <c r="N27" s="1"/>
      <c r="O27" s="1"/>
      <c r="P27" s="26"/>
      <c r="Q27" s="1"/>
      <c r="R27" s="1"/>
      <c r="S27" s="1"/>
      <c r="T27" s="1"/>
      <c r="U27" s="1"/>
    </row>
    <row r="28" spans="1:21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21"/>
      <c r="L28" s="21"/>
      <c r="M28" s="1"/>
      <c r="N28" s="1"/>
      <c r="O28" s="1"/>
      <c r="P28" s="26"/>
      <c r="Q28" s="1"/>
      <c r="R28" s="1"/>
      <c r="S28" s="1"/>
      <c r="T28" s="1"/>
      <c r="U28" s="1"/>
    </row>
    <row r="29" spans="1:21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21"/>
      <c r="L29" s="21"/>
      <c r="M29" s="1"/>
      <c r="N29" s="1"/>
      <c r="O29" s="1"/>
      <c r="P29" s="26"/>
      <c r="Q29" s="1"/>
      <c r="R29" s="1"/>
      <c r="S29" s="1"/>
      <c r="T29" s="1"/>
      <c r="U29" s="1"/>
    </row>
    <row r="30" spans="1:21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21"/>
      <c r="L30" s="21"/>
      <c r="M30" s="1"/>
      <c r="N30" s="1"/>
      <c r="O30" s="1"/>
      <c r="P30" s="26"/>
      <c r="Q30" s="1"/>
      <c r="R30" s="1"/>
      <c r="S30" s="1"/>
      <c r="T30" s="1"/>
      <c r="U30" s="1"/>
    </row>
    <row r="31" spans="1:21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21"/>
      <c r="L31" s="21"/>
      <c r="M31" s="1"/>
      <c r="N31" s="1"/>
      <c r="O31" s="1"/>
      <c r="P31" s="26"/>
      <c r="Q31" s="1"/>
      <c r="R31" s="1"/>
      <c r="S31" s="1"/>
      <c r="T31" s="1"/>
      <c r="U31" s="1"/>
    </row>
    <row r="32" spans="1:21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21"/>
      <c r="L32" s="21"/>
      <c r="M32" s="1"/>
      <c r="N32" s="1"/>
      <c r="O32" s="1"/>
      <c r="P32" s="26"/>
      <c r="Q32" s="1"/>
      <c r="R32" s="1"/>
      <c r="S32" s="1"/>
      <c r="T32" s="1"/>
      <c r="U32" s="1"/>
    </row>
    <row r="33" spans="1:21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21"/>
      <c r="L33" s="21"/>
      <c r="M33" s="1"/>
      <c r="N33" s="1"/>
      <c r="O33" s="1"/>
      <c r="P33" s="26"/>
      <c r="Q33" s="1"/>
      <c r="R33" s="1"/>
      <c r="S33" s="1"/>
      <c r="T33" s="1"/>
      <c r="U33" s="1"/>
    </row>
    <row r="34" spans="1:21" ht="12.75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21" ht="12.75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21" ht="12.7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21" ht="12.75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21" ht="12.75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21" ht="12.75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21" ht="12.75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21" ht="12.75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21" ht="12.75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21" ht="12.75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21" ht="12.75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21" ht="12.75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21" ht="12.75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21" ht="12.75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21" ht="12.75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12.75" x14ac:dyDescent="0.2">
      <c r="A49" s="1"/>
      <c r="B49" s="1"/>
      <c r="C49" s="1"/>
      <c r="D49" s="1"/>
      <c r="E49" s="1"/>
      <c r="F49" s="1"/>
      <c r="G49" s="1"/>
      <c r="H49" s="1"/>
      <c r="I49" s="1"/>
    </row>
  </sheetData>
  <mergeCells count="1"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trasparecia</dc:creator>
  <cp:lastModifiedBy>trasparecia</cp:lastModifiedBy>
  <dcterms:created xsi:type="dcterms:W3CDTF">2020-01-21T19:22:35Z</dcterms:created>
  <dcterms:modified xsi:type="dcterms:W3CDTF">2020-01-21T19:24:59Z</dcterms:modified>
</cp:coreProperties>
</file>