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'Hoja1'!$A$1:$P$274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<sst xmlns="http://schemas.openxmlformats.org/spreadsheetml/2006/main" count="416" uniqueCount="401">
  <si>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</si>
  <si>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</si>
  <si>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</si>
  <si>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</si>
  <si>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</si>
  <si>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</si>
  <si>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</si>
  <si>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</si>
  <si>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</si>
  <si>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</si>
  <si>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</si>
  <si>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</si>
  <si>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</si>
  <si>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</si>
  <si>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</si>
  <si>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</si>
  <si>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</si>
  <si>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</si>
  <si>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</si>
  <si>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</si>
  <si>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</si>
  <si>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</si>
  <si>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</si>
  <si>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</si>
  <si>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</si>
  <si>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</si>
  <si>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</si>
  <si>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</si>
  <si>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</si>
  <si>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</si>
  <si>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</si>
  <si>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</si>
  <si>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</si>
  <si>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</si>
  <si>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</si>
  <si>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</si>
  <si>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</si>
  <si>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</si>
  <si>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</si>
  <si>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</si>
  <si>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</si>
  <si>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</si>
  <si>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</si>
  <si>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</si>
  <si>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</si>
  <si>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</si>
  <si>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</si>
  <si>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</si>
  <si>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</si>
  <si>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</si>
  <si>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</si>
  <si>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</si>
  <si>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</si>
  <si>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</si>
  <si>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</si>
  <si>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</si>
  <si>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</si>
  <si>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</si>
  <si>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</si>
  <si>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</si>
  <si>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</si>
  <si>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</si>
  <si>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</si>
  <si>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</si>
  <si>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</si>
  <si>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</si>
  <si>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</si>
  <si>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</si>
  <si>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</si>
  <si>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</si>
  <si>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</si>
  <si>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</si>
  <si>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</si>
  <si>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</si>
  <si>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</si>
  <si>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</si>
  <si>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</si>
  <si>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</si>
  <si>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</si>
  <si>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</si>
  <si>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</si>
  <si>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</si>
  <si>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</si>
  <si>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</si>
  <si>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</si>
  <si>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</si>
  <si>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</si>
  <si>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</si>
  <si>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</si>
  <si>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</si>
  <si>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</si>
  <si>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</si>
  <si>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</si>
  <si>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</si>
  <si>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</si>
  <si>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</si>
  <si>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</si>
  <si>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</si>
  <si>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</si>
  <si>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</si>
  <si>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</si>
  <si>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</si>
  <si>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</si>
  <si>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</si>
  <si>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</si>
  <si>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</si>
  <si>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</si>
  <si>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</si>
  <si>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</si>
  <si>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</si>
  <si>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</si>
  <si>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</si>
  <si>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</si>
  <si>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</si>
  <si>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</si>
  <si>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</si>
  <si>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</si>
  <si>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</si>
  <si>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</si>
  <si>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</si>
  <si>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</si>
  <si>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</si>
  <si>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</si>
  <si>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</si>
  <si>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</si>
  <si>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</si>
  <si>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</si>
  <si>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</si>
  <si>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</si>
  <si>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</si>
  <si>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</si>
  <si>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</si>
  <si>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</si>
  <si>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</si>
  <si>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</si>
  <si>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</si>
  <si>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</si>
  <si>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</si>
  <si>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</si>
  <si>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</si>
  <si>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</si>
  <si>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</si>
  <si>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</si>
  <si>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</si>
  <si>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</si>
  <si>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</si>
  <si>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</si>
  <si>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</si>
  <si>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</si>
  <si>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</si>
  <si>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</si>
  <si>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</si>
  <si>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</si>
  <si>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</si>
  <si>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</si>
  <si>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</si>
  <si>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</si>
  <si>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</si>
  <si>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</si>
  <si>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</si>
  <si>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</si>
  <si>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</si>
  <si>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</si>
  <si>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</si>
  <si>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</si>
  <si>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</si>
  <si>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</si>
  <si>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</si>
  <si>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</si>
  <si>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</si>
  <si>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</si>
  <si>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</si>
  <si>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</si>
  <si>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</si>
  <si>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</si>
  <si>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</si>
  <si>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</si>
  <si>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</si>
  <si>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</si>
  <si>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</si>
  <si>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</si>
  <si>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</si>
  <si>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</si>
  <si>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</si>
  <si>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</si>
  <si>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</si>
  <si>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</si>
  <si>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</si>
  <si>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</si>
  <si>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</si>
  <si>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</si>
  <si>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</si>
  <si>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</si>
  <si>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</si>
  <si>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</si>
  <si>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</si>
  <si>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</si>
  <si>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</si>
  <si>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</si>
  <si>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</si>
  <si>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</si>
  <si>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</si>
  <si>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</si>
  <si>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</si>
  <si>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</si>
  <si>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</si>
  <si>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</si>
  <si>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</si>
  <si>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</si>
  <si>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</si>
  <si>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</si>
  <si>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</si>
  <si>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</si>
  <si>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</si>
  <si>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</si>
  <si>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</si>
  <si>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</si>
  <si>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</si>
  <si>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</si>
  <si>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</si>
  <si>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</si>
  <si>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</si>
  <si>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</si>
  <si>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</si>
  <si>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</si>
  <si>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</si>
  <si>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</si>
  <si>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</si>
  <si>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</si>
  <si>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</si>
  <si>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</si>
  <si>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</si>
  <si>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</si>
  <si>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</si>
  <si>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</si>
  <si>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</si>
  <si>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</si>
  <si>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</si>
  <si>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</si>
  <si>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</si>
  <si>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</si>
  <si>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</si>
  <si>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</si>
  <si>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</si>
  <si>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</si>
  <si>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</si>
  <si>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</si>
  <si>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</si>
  <si>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</si>
  <si>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</si>
  <si>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</si>
  <si>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</si>
  <si>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</si>
  <si>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</si>
  <si>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</si>
  <si>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</si>
  <si>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</si>
  <si>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</si>
  <si>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</si>
  <si>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</si>
  <si>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</si>
  <si>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</si>
  <si>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</si>
  <si>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</si>
  <si>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</si>
  <si>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</si>
  <si>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</si>
  <si>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</si>
  <si>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</si>
  <si>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</si>
  <si>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</si>
  <si>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</si>
  <si>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</si>
  <si>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</si>
  <si>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</si>
  <si>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</si>
  <si>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</si>
  <si>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</si>
  <si>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</si>
  <si>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</si>
  <si>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</si>
  <si>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</si>
  <si>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</si>
  <si>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</si>
  <si>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</si>
  <si>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</si>
  <si>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</si>
  <si>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</si>
  <si>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</si>
  <si>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</si>
  <si>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</si>
  <si>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</si>
  <si>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</si>
  <si>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</si>
  <si>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</si>
  <si>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</si>
  <si>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</si>
  <si>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</si>
  <si>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</si>
  <si>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</si>
  <si>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</si>
  <si>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</si>
  <si>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</si>
  <si>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</si>
  <si>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</si>
  <si>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</si>
  <si>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</si>
  <si>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</si>
  <si>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</si>
  <si>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</si>
  <si>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</si>
  <si>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</si>
  <si>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</si>
  <si>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</si>
  <si>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</si>
  <si>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</si>
  <si>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</si>
  <si>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</si>
  <si>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</si>
  <si>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</si>
  <si>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</si>
  <si>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</si>
  <si>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</si>
  <si>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</si>
  <si>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</si>
  <si>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</si>
  <si>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</si>
  <si>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</si>
  <si>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</si>
  <si>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</si>
  <si>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</si>
  <si>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</si>
  <si>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</si>
  <si>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</si>
  <si>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</si>
  <si>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</si>
  <si>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</si>
  <si>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</si>
  <si>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</si>
  <si>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</si>
  <si>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</si>
  <si>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</si>
  <si>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</si>
  <si>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</si>
  <si>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</si>
  <si>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</si>
  <si>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</si>
  <si>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</si>
  <si>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</si>
  <si>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</si>
  <si>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</si>
  <si>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</si>
  <si>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</si>
  <si>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</si>
  <si>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</si>
  <si>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</si>
  <si>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</si>
  <si>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</si>
  <si>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</si>
  <si>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</si>
  <si>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</si>
  <si>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</si>
  <si>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</si>
  <si>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</si>
  <si>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</si>
  <si>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</si>
  <si>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</si>
  <si>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</si>
  <si>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</si>
  <si>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</si>
  <si>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</si>
  <si>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</si>
  <si>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</si>
  <si>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</si>
  <si>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</si>
  <si>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</si>
  <si>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</si>
  <si>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</si>
  <si>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</si>
  <si>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</si>
  <si>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</si>
  <si>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</si>
  <si>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</si>
  <si>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</si>
  <si>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</si>
  <si>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</si>
  <si>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</si>
  <si>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</si>
  <si>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</si>
  <si>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2017</t>
  </si>
  <si>
    <t>TRANSFERENCIAS DEL EXTERIOR</t>
  </si>
  <si>
    <t>CONSTRUCCIÓN EN BIENES NO CAPITALIZABLES</t>
  </si>
  <si>
    <t>RESULTADO DEL EJERCICIO (AHORRO/DESAHORRO)</t>
  </si>
  <si>
    <t>2018</t>
  </si>
  <si>
    <t>Municipio El Salto</t>
  </si>
  <si>
    <t>DEL 1 DE ENERO AL 31 DE JULIO DE 2018</t>
  </si>
  <si>
    <t>LIC MARCOS GODINEZ MONTES</t>
  </si>
  <si>
    <t>LAE ANGEL ISRAEL CARRILLO MACIAS</t>
  </si>
  <si>
    <t xml:space="preserve">PRESIDENTE MUNICIPAL </t>
  </si>
  <si>
    <t>ENCARGADO DE HACIENDA MUNICIPAL</t>
  </si>
  <si>
    <t>ASEJ2018-07-29-03-2019-1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</si>
</sst>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48DhTt"/>
      <family val="0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48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33" borderId="14" xfId="0" applyFont="1" applyFill="1" applyBorder="1" applyAlignment="1">
      <alignment horizontal="left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165" fontId="48" fillId="33" borderId="11" xfId="0" applyNumberFormat="1" applyFont="1" applyFill="1" applyBorder="1" applyAlignment="1">
      <alignment horizontal="right" vertical="center"/>
    </xf>
    <xf numFmtId="165" fontId="48" fillId="33" borderId="17" xfId="0" applyNumberFormat="1" applyFont="1" applyFill="1" applyBorder="1" applyAlignment="1">
      <alignment horizontal="right" vertical="center"/>
    </xf>
    <xf numFmtId="165" fontId="48" fillId="0" borderId="0" xfId="0" applyNumberFormat="1" applyFont="1" applyAlignment="1">
      <alignment horizontal="right" vertical="center"/>
    </xf>
    <xf numFmtId="165" fontId="48" fillId="0" borderId="18" xfId="0" applyNumberFormat="1" applyFont="1" applyBorder="1" applyAlignment="1">
      <alignment horizontal="right" vertical="center"/>
    </xf>
    <xf numFmtId="165" fontId="48" fillId="0" borderId="19" xfId="0" applyNumberFormat="1" applyFont="1" applyBorder="1" applyAlignment="1">
      <alignment horizontal="right" vertical="center"/>
    </xf>
    <xf numFmtId="165" fontId="48" fillId="0" borderId="20" xfId="0" applyNumberFormat="1" applyFont="1" applyBorder="1" applyAlignment="1">
      <alignment horizontal="right" vertical="center"/>
    </xf>
    <xf numFmtId="165" fontId="48" fillId="0" borderId="21" xfId="0" applyNumberFormat="1" applyFont="1" applyBorder="1" applyAlignment="1">
      <alignment horizontal="right" vertical="center"/>
    </xf>
    <xf numFmtId="165" fontId="48" fillId="0" borderId="22" xfId="0" applyNumberFormat="1" applyFont="1" applyBorder="1" applyAlignment="1">
      <alignment horizontal="right" vertical="center"/>
    </xf>
    <xf numFmtId="165" fontId="48" fillId="0" borderId="17" xfId="0" applyNumberFormat="1" applyFont="1" applyBorder="1" applyAlignment="1">
      <alignment horizontal="right" vertical="center"/>
    </xf>
    <xf numFmtId="165" fontId="48" fillId="0" borderId="11" xfId="0" applyNumberFormat="1" applyFont="1" applyBorder="1" applyAlignment="1">
      <alignment horizontal="right" vertical="center"/>
    </xf>
    <xf numFmtId="165" fontId="50" fillId="0" borderId="0" xfId="0" applyNumberFormat="1" applyFont="1" applyAlignment="1">
      <alignment horizontal="center" vertical="center"/>
    </xf>
    <xf numFmtId="0" fontId="49" fillId="0" borderId="14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165" fontId="49" fillId="0" borderId="24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51" fillId="0" borderId="11" xfId="0" applyNumberFormat="1" applyFont="1" applyBorder="1" applyAlignment="1">
      <alignment horizontal="center" vertical="center"/>
    </xf>
    <xf numFmtId="165" fontId="49" fillId="33" borderId="23" xfId="0" applyNumberFormat="1" applyFont="1" applyFill="1" applyBorder="1" applyAlignment="1" quotePrefix="1">
      <alignment horizontal="center" vertical="center"/>
    </xf>
    <xf numFmtId="165" fontId="49" fillId="33" borderId="24" xfId="0" applyNumberFormat="1" applyFont="1" applyFill="1" applyBorder="1" applyAlignment="1" quotePrefix="1">
      <alignment horizontal="center" vertical="center"/>
    </xf>
    <xf numFmtId="0" fontId="51" fillId="0" borderId="0" xfId="0" applyFont="1" applyBorder="1" applyAlignment="1">
      <alignment horizontal="center"/>
    </xf>
    <xf numFmtId="165" fontId="48" fillId="0" borderId="23" xfId="0" applyNumberFormat="1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3" fillId="33" borderId="16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266</xdr:row>
      <xdr:rowOff>0</xdr:rowOff>
    </xdr:from>
    <xdr:to>
      <xdr:col>3</xdr:col>
      <xdr:colOff>419100</xdr:colOff>
      <xdr:row>273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287202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3"/>
  <sheetViews>
    <sheetView tabSelected="1" zoomScale="90" zoomScaleNormal="90" zoomScalePageLayoutView="0" workbookViewId="0" topLeftCell="A241">
      <selection activeCell="Q269" sqref="Q268:Q269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6.8515625" style="24" customWidth="1"/>
    <col min="16" max="16" width="17.57421875" style="24" customWidth="1"/>
    <col min="17" max="16384" width="11.421875" style="1" customWidth="1"/>
  </cols>
  <sheetData>
    <row r="1" spans="1:16" ht="16.5" customHeight="1">
      <c r="A1" s="45" t="s">
        <v>394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ht="16.5" customHeigh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6" ht="16.5" customHeight="1">
      <c r="A3" s="48" t="s">
        <v>395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393</v>
      </c>
      <c r="P6" s="40" t="s">
        <v>389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120463929.00999999</v>
      </c>
      <c r="P9" s="34">
        <f>P10+P20+P27+P30+P37+P43+P54+P60</f>
        <v>135123555.32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59939104.29</v>
      </c>
      <c r="P10" s="34">
        <f>SUM(P11:P18)</f>
        <v>63101959.169999994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59434207.29</v>
      </c>
      <c r="P12" s="28">
        <v>62017008.66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504897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0</v>
      </c>
      <c r="P17" s="28">
        <v>1084950.51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58373771.51</v>
      </c>
      <c r="P30" s="34">
        <f>SUM(P31:P35)</f>
        <v>58867219.47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2418417</v>
      </c>
      <c r="P31" s="28">
        <v>3244953.05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31081960.06</v>
      </c>
      <c r="P33" s="28">
        <v>34013252.36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521720.02</v>
      </c>
      <c r="P34" s="28">
        <v>1257968.95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24351674.43</v>
      </c>
      <c r="P35" s="28">
        <v>20351045.11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1038901.55</v>
      </c>
      <c r="P37" s="34">
        <f>SUM(P38:P41)</f>
        <v>1332486.38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1038901.55</v>
      </c>
      <c r="P41" s="28">
        <v>1332486.38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1112151.66</v>
      </c>
      <c r="P43" s="34">
        <f>SUM(P44:P52)</f>
        <v>11821890.3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536738.02</v>
      </c>
      <c r="P45" s="28">
        <v>1030903.96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34350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575060</v>
      </c>
      <c r="P47" s="28">
        <v>971808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2652376.97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285</v>
      </c>
      <c r="P49" s="28">
        <v>0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68.64</v>
      </c>
      <c r="P52" s="28">
        <v>7132451.37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383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384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O66+O72</f>
        <v>240792509.35999998</v>
      </c>
      <c r="P65" s="34">
        <f>P66+P72</f>
        <v>373580148.87999994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SUM(O67:O70)</f>
        <v>240777929.35999998</v>
      </c>
      <c r="P66" s="34">
        <f>SUM(P67:P70)</f>
        <v>373580148.87999994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151068183.16</v>
      </c>
      <c r="P67" s="28">
        <v>227855053.91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81500686.94</v>
      </c>
      <c r="P68" s="28">
        <v>125184881.13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8209059.26</v>
      </c>
      <c r="P69" s="28">
        <v>20540213.84</v>
      </c>
    </row>
    <row r="70" spans="1:16" ht="12.75">
      <c r="A70" s="20">
        <v>4214</v>
      </c>
      <c r="B70" s="21" t="s">
        <v>64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>
        <v>0</v>
      </c>
      <c r="P70" s="28">
        <v>0</v>
      </c>
    </row>
    <row r="71" spans="1:16" ht="12.75">
      <c r="A71" s="20"/>
      <c r="B71" s="2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7"/>
      <c r="P71" s="28"/>
    </row>
    <row r="72" spans="1:16" ht="12.75">
      <c r="A72" s="18" t="s">
        <v>106</v>
      </c>
      <c r="B72" s="19" t="s">
        <v>107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34">
        <f>SUM(O73:O78)</f>
        <v>14580</v>
      </c>
      <c r="P72" s="34">
        <f>SUM(P73:P78)</f>
        <v>0</v>
      </c>
    </row>
    <row r="73" spans="1:16" ht="12.75">
      <c r="A73" s="20" t="s">
        <v>108</v>
      </c>
      <c r="B73" s="21" t="s">
        <v>109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110</v>
      </c>
      <c r="B74" s="21" t="s">
        <v>111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112</v>
      </c>
      <c r="B75" s="21" t="s">
        <v>113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114</v>
      </c>
      <c r="B76" s="21" t="s">
        <v>115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14580</v>
      </c>
      <c r="P76" s="28">
        <v>0</v>
      </c>
    </row>
    <row r="77" spans="1:16" ht="12.75">
      <c r="A77" s="20" t="s">
        <v>116</v>
      </c>
      <c r="B77" s="21" t="s">
        <v>117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>
        <v>0</v>
      </c>
      <c r="P77" s="28">
        <v>0</v>
      </c>
    </row>
    <row r="78" spans="1:16" ht="12.75">
      <c r="A78" s="20">
        <v>4226</v>
      </c>
      <c r="B78" s="44" t="s">
        <v>390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7">
        <v>0</v>
      </c>
      <c r="P78" s="28">
        <v>0</v>
      </c>
    </row>
    <row r="79" spans="1:16" ht="12.75">
      <c r="A79" s="20"/>
      <c r="B79" s="2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7"/>
      <c r="P79" s="28"/>
    </row>
    <row r="80" spans="1:16" ht="12.75">
      <c r="A80" s="18" t="s">
        <v>118</v>
      </c>
      <c r="B80" s="19" t="s">
        <v>119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34">
        <f>O81+O85+O92+O94+O97</f>
        <v>472202.41</v>
      </c>
      <c r="P80" s="34">
        <f>P81+P85+P92+P94+P97</f>
        <v>1005813.72</v>
      </c>
    </row>
    <row r="81" spans="1:16" ht="12.75">
      <c r="A81" s="18" t="s">
        <v>120</v>
      </c>
      <c r="B81" s="19" t="s">
        <v>121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34">
        <f>SUM(O82:O83)</f>
        <v>0</v>
      </c>
      <c r="P81" s="34">
        <f>SUM(P82:P83)</f>
        <v>521808.73</v>
      </c>
    </row>
    <row r="82" spans="1:16" ht="12.75">
      <c r="A82" s="20" t="s">
        <v>122</v>
      </c>
      <c r="B82" s="21" t="s">
        <v>123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>
        <v>0</v>
      </c>
      <c r="P82" s="28">
        <v>608.17</v>
      </c>
    </row>
    <row r="83" spans="1:16" ht="12.75">
      <c r="A83" s="20" t="s">
        <v>124</v>
      </c>
      <c r="B83" s="21" t="s">
        <v>125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7">
        <v>0</v>
      </c>
      <c r="P83" s="28">
        <v>521200.56</v>
      </c>
    </row>
    <row r="84" spans="1:16" ht="12.75">
      <c r="A84" s="20"/>
      <c r="B84" s="2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/>
      <c r="P84" s="28"/>
    </row>
    <row r="85" spans="1:16" ht="12.75">
      <c r="A85" s="18" t="s">
        <v>126</v>
      </c>
      <c r="B85" s="19" t="s">
        <v>127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34">
        <f>SUM(O86:O90)</f>
        <v>0</v>
      </c>
      <c r="P85" s="34">
        <f>SUM(P86:P90)</f>
        <v>0</v>
      </c>
    </row>
    <row r="86" spans="1:16" ht="12.75">
      <c r="A86" s="20" t="s">
        <v>128</v>
      </c>
      <c r="B86" s="21" t="s">
        <v>129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130</v>
      </c>
      <c r="B87" s="21" t="s">
        <v>131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132</v>
      </c>
      <c r="B88" s="21" t="s">
        <v>133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 t="s">
        <v>134</v>
      </c>
      <c r="B89" s="21" t="s">
        <v>135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>
        <v>0</v>
      </c>
      <c r="P89" s="28">
        <v>0</v>
      </c>
    </row>
    <row r="90" spans="1:16" ht="12.75">
      <c r="A90" s="20" t="s">
        <v>136</v>
      </c>
      <c r="B90" s="21" t="s">
        <v>137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7">
        <v>0</v>
      </c>
      <c r="P90" s="28">
        <v>0</v>
      </c>
    </row>
    <row r="91" spans="1:16" ht="12.75">
      <c r="A91" s="20"/>
      <c r="B91" s="21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27"/>
      <c r="P91" s="28"/>
    </row>
    <row r="92" spans="1:16" ht="12.75">
      <c r="A92" s="18" t="s">
        <v>138</v>
      </c>
      <c r="B92" s="19" t="s">
        <v>139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v>0</v>
      </c>
      <c r="P92" s="35">
        <v>0</v>
      </c>
    </row>
    <row r="93" spans="1:16" ht="12.75">
      <c r="A93" s="18"/>
      <c r="B93" s="1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6"/>
      <c r="P93" s="37"/>
    </row>
    <row r="94" spans="1:16" ht="12.75">
      <c r="A94" s="18" t="s">
        <v>140</v>
      </c>
      <c r="B94" s="19" t="s">
        <v>141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34">
        <f>O95</f>
        <v>0</v>
      </c>
      <c r="P94" s="34">
        <f>P95</f>
        <v>0</v>
      </c>
    </row>
    <row r="95" spans="1:16" ht="12.75">
      <c r="A95" s="20" t="s">
        <v>142</v>
      </c>
      <c r="B95" s="21" t="s">
        <v>141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7">
        <v>0</v>
      </c>
      <c r="P95" s="28">
        <v>0</v>
      </c>
    </row>
    <row r="96" spans="1:16" ht="12.75">
      <c r="A96" s="20"/>
      <c r="B96" s="2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/>
      <c r="P96" s="28"/>
    </row>
    <row r="97" spans="1:16" ht="12.75">
      <c r="A97" s="18" t="s">
        <v>143</v>
      </c>
      <c r="B97" s="19" t="s">
        <v>157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34">
        <f>SUM(O98:O104)</f>
        <v>472202.41</v>
      </c>
      <c r="P97" s="34">
        <f>SUM(P98:P104)</f>
        <v>484004.99</v>
      </c>
    </row>
    <row r="98" spans="1:16" ht="12.75">
      <c r="A98" s="20" t="s">
        <v>144</v>
      </c>
      <c r="B98" s="21" t="s">
        <v>145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146</v>
      </c>
      <c r="B99" s="21" t="s">
        <v>147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148</v>
      </c>
      <c r="B100" s="21" t="s">
        <v>149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150</v>
      </c>
      <c r="B101" s="21" t="s">
        <v>151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152</v>
      </c>
      <c r="B102" s="21" t="s">
        <v>153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 t="s">
        <v>154</v>
      </c>
      <c r="B103" s="21" t="s">
        <v>155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>
        <v>0</v>
      </c>
      <c r="P103" s="28">
        <v>0</v>
      </c>
    </row>
    <row r="104" spans="1:16" ht="12.75">
      <c r="A104" s="20" t="s">
        <v>156</v>
      </c>
      <c r="B104" s="21" t="s">
        <v>157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7">
        <v>472202.41</v>
      </c>
      <c r="P104" s="28">
        <v>484004.99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33"/>
      <c r="B106" s="9" t="s">
        <v>381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34">
        <f>O9+O65+O80</f>
        <v>361728640.78000003</v>
      </c>
      <c r="P106" s="34">
        <f>P9+P65+P80</f>
        <v>509709517.91999996</v>
      </c>
    </row>
    <row r="107" spans="1:16" ht="12.75">
      <c r="A107" s="20"/>
      <c r="B107" s="2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7"/>
      <c r="P107" s="28"/>
    </row>
    <row r="108" spans="1:16" ht="12.75">
      <c r="A108" s="18"/>
      <c r="B108" s="19" t="s">
        <v>0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27"/>
      <c r="P108" s="28"/>
    </row>
    <row r="109" spans="1:16" ht="12.75">
      <c r="A109" s="18" t="s">
        <v>158</v>
      </c>
      <c r="B109" s="19" t="s">
        <v>159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4">
        <f>O110+O118+O129</f>
        <v>212962857.79000002</v>
      </c>
      <c r="P109" s="34">
        <f>P110+P118+P129</f>
        <v>376332544.76000005</v>
      </c>
    </row>
    <row r="110" spans="1:16" ht="12.75">
      <c r="A110" s="18" t="s">
        <v>160</v>
      </c>
      <c r="B110" s="19" t="s">
        <v>161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34">
        <f>SUM(O111:O116)</f>
        <v>91571386.10000001</v>
      </c>
      <c r="P110" s="34">
        <f>SUM(P111:P116)</f>
        <v>167859114.42999998</v>
      </c>
    </row>
    <row r="111" spans="1:16" ht="12.75">
      <c r="A111" s="20" t="s">
        <v>162</v>
      </c>
      <c r="B111" s="21" t="s">
        <v>163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34971634.94</v>
      </c>
      <c r="P111" s="28">
        <v>66920877.4</v>
      </c>
    </row>
    <row r="112" spans="1:16" ht="12.75">
      <c r="A112" s="20" t="s">
        <v>164</v>
      </c>
      <c r="B112" s="21" t="s">
        <v>165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55742942.77</v>
      </c>
      <c r="P112" s="28">
        <v>79747432.26</v>
      </c>
    </row>
    <row r="113" spans="1:16" ht="12.75">
      <c r="A113" s="20" t="s">
        <v>166</v>
      </c>
      <c r="B113" s="21" t="s">
        <v>167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0</v>
      </c>
      <c r="P113" s="28">
        <v>18482598.32</v>
      </c>
    </row>
    <row r="114" spans="1:16" ht="12.75">
      <c r="A114" s="20" t="s">
        <v>168</v>
      </c>
      <c r="B114" s="21" t="s">
        <v>169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0</v>
      </c>
    </row>
    <row r="115" spans="1:16" ht="12.75">
      <c r="A115" s="20" t="s">
        <v>170</v>
      </c>
      <c r="B115" s="21" t="s">
        <v>171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>
        <v>856808.39</v>
      </c>
      <c r="P115" s="28">
        <v>2708206.45</v>
      </c>
    </row>
    <row r="116" spans="1:16" ht="12.75">
      <c r="A116" s="20" t="s">
        <v>172</v>
      </c>
      <c r="B116" s="21" t="s">
        <v>173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7">
        <v>0</v>
      </c>
      <c r="P116" s="28">
        <v>0</v>
      </c>
    </row>
    <row r="117" spans="1:16" ht="12.75">
      <c r="A117" s="20"/>
      <c r="B117" s="2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/>
      <c r="P117" s="28"/>
    </row>
    <row r="118" spans="1:16" ht="12.75">
      <c r="A118" s="18" t="s">
        <v>174</v>
      </c>
      <c r="B118" s="19" t="s">
        <v>175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34">
        <f>SUM(O119:O127)</f>
        <v>41859978.79000001</v>
      </c>
      <c r="P118" s="34">
        <f>SUM(P119:P127)</f>
        <v>76082743.31000002</v>
      </c>
    </row>
    <row r="119" spans="1:16" ht="12.75">
      <c r="A119" s="20" t="s">
        <v>176</v>
      </c>
      <c r="B119" s="21" t="s">
        <v>177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7481656.1</v>
      </c>
      <c r="P119" s="28">
        <v>15205080.53</v>
      </c>
    </row>
    <row r="120" spans="1:16" ht="12.75">
      <c r="A120" s="20" t="s">
        <v>178</v>
      </c>
      <c r="B120" s="21" t="s">
        <v>179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963671.24</v>
      </c>
      <c r="P120" s="28">
        <v>2291824.8</v>
      </c>
    </row>
    <row r="121" spans="1:16" ht="12.75">
      <c r="A121" s="20" t="s">
        <v>180</v>
      </c>
      <c r="B121" s="21" t="s">
        <v>181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0</v>
      </c>
      <c r="P121" s="28">
        <v>0</v>
      </c>
    </row>
    <row r="122" spans="1:16" ht="12.75">
      <c r="A122" s="20" t="s">
        <v>182</v>
      </c>
      <c r="B122" s="21" t="s">
        <v>183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7321647.2</v>
      </c>
      <c r="P122" s="28">
        <v>19074462.53</v>
      </c>
    </row>
    <row r="123" spans="1:16" ht="12.75">
      <c r="A123" s="20" t="s">
        <v>184</v>
      </c>
      <c r="B123" s="21" t="s">
        <v>185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4441881.22</v>
      </c>
      <c r="P123" s="28">
        <v>6180833.21</v>
      </c>
    </row>
    <row r="124" spans="1:16" ht="12.75">
      <c r="A124" s="20" t="s">
        <v>186</v>
      </c>
      <c r="B124" s="21" t="s">
        <v>187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18725008.6</v>
      </c>
      <c r="P124" s="28">
        <v>24729873.17</v>
      </c>
    </row>
    <row r="125" spans="1:16" ht="12.75">
      <c r="A125" s="20" t="s">
        <v>188</v>
      </c>
      <c r="B125" s="21" t="s">
        <v>189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655135.06</v>
      </c>
      <c r="P125" s="28">
        <v>4808110.84</v>
      </c>
    </row>
    <row r="126" spans="1:16" ht="12.75">
      <c r="A126" s="20" t="s">
        <v>190</v>
      </c>
      <c r="B126" s="21" t="s">
        <v>191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>
        <v>201971.49</v>
      </c>
      <c r="P126" s="28">
        <v>0</v>
      </c>
    </row>
    <row r="127" spans="1:16" ht="12.75">
      <c r="A127" s="20" t="s">
        <v>192</v>
      </c>
      <c r="B127" s="21" t="s">
        <v>193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7">
        <v>2069007.88</v>
      </c>
      <c r="P127" s="28">
        <v>3792558.23</v>
      </c>
    </row>
    <row r="128" spans="1:16" ht="12.75">
      <c r="A128" s="20"/>
      <c r="B128" s="21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/>
      <c r="P128" s="28"/>
    </row>
    <row r="129" spans="1:16" ht="12.75">
      <c r="A129" s="18" t="s">
        <v>194</v>
      </c>
      <c r="B129" s="19" t="s">
        <v>195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34">
        <f>SUM(O130:O138)</f>
        <v>79531492.9</v>
      </c>
      <c r="P129" s="34">
        <f>SUM(P130:P138)</f>
        <v>132390687.02000003</v>
      </c>
    </row>
    <row r="130" spans="1:16" ht="12.75">
      <c r="A130" s="20" t="s">
        <v>196</v>
      </c>
      <c r="B130" s="21" t="s">
        <v>197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21206185.61</v>
      </c>
      <c r="P130" s="28">
        <v>45541152.17</v>
      </c>
    </row>
    <row r="131" spans="1:16" ht="12.75">
      <c r="A131" s="20" t="s">
        <v>198</v>
      </c>
      <c r="B131" s="21" t="s">
        <v>199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11944306.98</v>
      </c>
      <c r="P131" s="28">
        <v>25643613.24</v>
      </c>
    </row>
    <row r="132" spans="1:16" ht="12.75">
      <c r="A132" s="20" t="s">
        <v>200</v>
      </c>
      <c r="B132" s="21" t="s">
        <v>201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5302286.17</v>
      </c>
      <c r="P132" s="28">
        <v>8251181.87</v>
      </c>
    </row>
    <row r="133" spans="1:16" ht="12.75">
      <c r="A133" s="20" t="s">
        <v>202</v>
      </c>
      <c r="B133" s="21" t="s">
        <v>203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1728248.09</v>
      </c>
      <c r="P133" s="28">
        <v>1155053.98</v>
      </c>
    </row>
    <row r="134" spans="1:16" ht="12.75">
      <c r="A134" s="20" t="s">
        <v>204</v>
      </c>
      <c r="B134" s="21" t="s">
        <v>205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23184566.67</v>
      </c>
      <c r="P134" s="28">
        <v>36927354.07</v>
      </c>
    </row>
    <row r="135" spans="1:16" ht="12.75">
      <c r="A135" s="20" t="s">
        <v>206</v>
      </c>
      <c r="B135" s="21" t="s">
        <v>207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9280</v>
      </c>
      <c r="P135" s="28">
        <v>805469.15</v>
      </c>
    </row>
    <row r="136" spans="1:16" ht="12.75">
      <c r="A136" s="20" t="s">
        <v>208</v>
      </c>
      <c r="B136" s="21" t="s">
        <v>209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230998.56</v>
      </c>
      <c r="P136" s="28">
        <v>151081.76</v>
      </c>
    </row>
    <row r="137" spans="1:16" ht="12.75">
      <c r="A137" s="20" t="s">
        <v>210</v>
      </c>
      <c r="B137" s="21" t="s">
        <v>211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>
        <v>2659942.23</v>
      </c>
      <c r="P137" s="28">
        <v>5078045.66</v>
      </c>
    </row>
    <row r="138" spans="1:16" ht="12.75">
      <c r="A138" s="20" t="s">
        <v>212</v>
      </c>
      <c r="B138" s="21" t="s">
        <v>213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7">
        <v>13265678.59</v>
      </c>
      <c r="P138" s="28">
        <v>8837735.12</v>
      </c>
    </row>
    <row r="139" spans="1:16" ht="12.75">
      <c r="A139" s="20"/>
      <c r="B139" s="21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27"/>
      <c r="P139" s="28"/>
    </row>
    <row r="140" spans="1:16" ht="12.75">
      <c r="A140" s="18" t="s">
        <v>214</v>
      </c>
      <c r="B140" s="19" t="s">
        <v>215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4">
        <f>O141+O145+O149+O153+O159+O164+O168+O171+O178</f>
        <v>17198144.76</v>
      </c>
      <c r="P140" s="34">
        <f>P141+P145+P149+P153+P159+P164+P168+P171+P178</f>
        <v>24102093.47</v>
      </c>
    </row>
    <row r="141" spans="1:16" ht="12.75">
      <c r="A141" s="18" t="s">
        <v>216</v>
      </c>
      <c r="B141" s="19" t="s">
        <v>109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34">
        <f>SUM(O142:O143)</f>
        <v>487762.56</v>
      </c>
      <c r="P141" s="34">
        <f>SUM(P142:P143)</f>
        <v>0</v>
      </c>
    </row>
    <row r="142" spans="1:16" ht="12.75">
      <c r="A142" s="20" t="s">
        <v>217</v>
      </c>
      <c r="B142" s="21" t="s">
        <v>218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>
        <v>487762.56</v>
      </c>
      <c r="P142" s="28">
        <v>0</v>
      </c>
    </row>
    <row r="143" spans="1:16" ht="12.75">
      <c r="A143" s="20" t="s">
        <v>219</v>
      </c>
      <c r="B143" s="21" t="s">
        <v>220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7">
        <v>0</v>
      </c>
      <c r="P143" s="28">
        <v>0</v>
      </c>
    </row>
    <row r="144" spans="1:16" ht="12.75">
      <c r="A144" s="20"/>
      <c r="B144" s="21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/>
      <c r="P144" s="28"/>
    </row>
    <row r="145" spans="1:16" ht="12.75">
      <c r="A145" s="18" t="s">
        <v>221</v>
      </c>
      <c r="B145" s="19" t="s">
        <v>222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34">
        <f>SUM(O146:O147)</f>
        <v>0</v>
      </c>
      <c r="P145" s="34">
        <f>SUM(P146:P147)</f>
        <v>0</v>
      </c>
    </row>
    <row r="146" spans="1:16" ht="12.75">
      <c r="A146" s="20" t="s">
        <v>223</v>
      </c>
      <c r="B146" s="21" t="s">
        <v>224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>
        <v>0</v>
      </c>
      <c r="P146" s="28">
        <v>0</v>
      </c>
    </row>
    <row r="147" spans="1:16" ht="12.75">
      <c r="A147" s="20" t="s">
        <v>225</v>
      </c>
      <c r="B147" s="21" t="s">
        <v>226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7">
        <v>0</v>
      </c>
      <c r="P147" s="28">
        <v>0</v>
      </c>
    </row>
    <row r="148" spans="1:16" ht="12.75">
      <c r="A148" s="20"/>
      <c r="B148" s="21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/>
      <c r="P148" s="28"/>
    </row>
    <row r="149" spans="1:16" ht="12.75">
      <c r="A149" s="18" t="s">
        <v>227</v>
      </c>
      <c r="B149" s="19" t="s">
        <v>113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34">
        <f>SUM(O150:O151)</f>
        <v>0</v>
      </c>
      <c r="P149" s="34">
        <f>SUM(P150:P151)</f>
        <v>0</v>
      </c>
    </row>
    <row r="150" spans="1:16" ht="12.75">
      <c r="A150" s="20" t="s">
        <v>228</v>
      </c>
      <c r="B150" s="21" t="s">
        <v>229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>
        <v>0</v>
      </c>
      <c r="P150" s="28">
        <v>0</v>
      </c>
    </row>
    <row r="151" spans="1:16" ht="12.75">
      <c r="A151" s="20" t="s">
        <v>230</v>
      </c>
      <c r="B151" s="21" t="s">
        <v>231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7">
        <v>0</v>
      </c>
      <c r="P151" s="28">
        <v>0</v>
      </c>
    </row>
    <row r="152" spans="1:16" ht="12.75">
      <c r="A152" s="20"/>
      <c r="B152" s="21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/>
      <c r="P152" s="28"/>
    </row>
    <row r="153" spans="1:16" ht="12.75">
      <c r="A153" s="18" t="s">
        <v>232</v>
      </c>
      <c r="B153" s="19" t="s">
        <v>115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34">
        <f>SUM(O154:O157)</f>
        <v>13141731.41</v>
      </c>
      <c r="P153" s="34">
        <f>SUM(P154:P157)</f>
        <v>11083559.19</v>
      </c>
    </row>
    <row r="154" spans="1:16" ht="12.75">
      <c r="A154" s="20" t="s">
        <v>233</v>
      </c>
      <c r="B154" s="21" t="s">
        <v>234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7986938.01</v>
      </c>
      <c r="P154" s="28">
        <v>3575714.51</v>
      </c>
    </row>
    <row r="155" spans="1:16" ht="12.75">
      <c r="A155" s="20" t="s">
        <v>235</v>
      </c>
      <c r="B155" s="21" t="s">
        <v>236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746000</v>
      </c>
      <c r="P155" s="28">
        <v>756000</v>
      </c>
    </row>
    <row r="156" spans="1:16" ht="12.75">
      <c r="A156" s="20" t="s">
        <v>237</v>
      </c>
      <c r="B156" s="21" t="s">
        <v>238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>
        <v>4408793.4</v>
      </c>
      <c r="P156" s="28">
        <v>6751844.68</v>
      </c>
    </row>
    <row r="157" spans="1:16" ht="12.75">
      <c r="A157" s="20" t="s">
        <v>239</v>
      </c>
      <c r="B157" s="21" t="s">
        <v>240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7">
        <v>0</v>
      </c>
      <c r="P157" s="28">
        <v>0</v>
      </c>
    </row>
    <row r="158" spans="1:16" ht="12.75">
      <c r="A158" s="20"/>
      <c r="B158" s="21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/>
      <c r="P158" s="28"/>
    </row>
    <row r="159" spans="1:16" ht="12.75">
      <c r="A159" s="18" t="s">
        <v>241</v>
      </c>
      <c r="B159" s="19" t="s">
        <v>117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34">
        <f>SUM(O160:O162)</f>
        <v>3568650.79</v>
      </c>
      <c r="P159" s="34">
        <f>SUM(P160:P162)</f>
        <v>6081743.62</v>
      </c>
    </row>
    <row r="160" spans="1:16" ht="12.75">
      <c r="A160" s="20" t="s">
        <v>242</v>
      </c>
      <c r="B160" s="21" t="s">
        <v>243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3568650.79</v>
      </c>
      <c r="P160" s="28">
        <v>6081743.62</v>
      </c>
    </row>
    <row r="161" spans="1:16" ht="12.75">
      <c r="A161" s="20" t="s">
        <v>244</v>
      </c>
      <c r="B161" s="21" t="s">
        <v>245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>
        <v>0</v>
      </c>
      <c r="P161" s="28">
        <v>0</v>
      </c>
    </row>
    <row r="162" spans="1:16" ht="12.75">
      <c r="A162" s="20" t="s">
        <v>246</v>
      </c>
      <c r="B162" s="21" t="s">
        <v>247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7">
        <v>0</v>
      </c>
      <c r="P162" s="28">
        <v>0</v>
      </c>
    </row>
    <row r="163" spans="1:16" ht="12.75">
      <c r="A163" s="20"/>
      <c r="B163" s="21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/>
      <c r="P163" s="28"/>
    </row>
    <row r="164" spans="1:16" ht="12.75">
      <c r="A164" s="18" t="s">
        <v>248</v>
      </c>
      <c r="B164" s="19" t="s">
        <v>249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34">
        <f>SUM(O165:O166)</f>
        <v>0</v>
      </c>
      <c r="P164" s="34">
        <f>SUM(P165:P166)</f>
        <v>6936790.66</v>
      </c>
    </row>
    <row r="165" spans="1:16" ht="12.75">
      <c r="A165" s="20" t="s">
        <v>250</v>
      </c>
      <c r="B165" s="21" t="s">
        <v>251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>
        <v>0</v>
      </c>
      <c r="P165" s="28">
        <v>0</v>
      </c>
    </row>
    <row r="166" spans="1:16" ht="12.75">
      <c r="A166" s="20" t="s">
        <v>252</v>
      </c>
      <c r="B166" s="21" t="s">
        <v>253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7">
        <v>0</v>
      </c>
      <c r="P166" s="28">
        <v>6936790.66</v>
      </c>
    </row>
    <row r="167" spans="1:16" ht="12.75">
      <c r="A167" s="20"/>
      <c r="B167" s="21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/>
      <c r="P167" s="28"/>
    </row>
    <row r="168" spans="1:16" ht="12.75">
      <c r="A168" s="18" t="s">
        <v>254</v>
      </c>
      <c r="B168" s="19" t="s">
        <v>255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34">
        <f>O169</f>
        <v>0</v>
      </c>
      <c r="P168" s="34">
        <f>P169</f>
        <v>0</v>
      </c>
    </row>
    <row r="169" spans="1:16" ht="12.75">
      <c r="A169" s="20" t="s">
        <v>256</v>
      </c>
      <c r="B169" s="21" t="s">
        <v>257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7">
        <v>0</v>
      </c>
      <c r="P169" s="28">
        <v>0</v>
      </c>
    </row>
    <row r="170" spans="1:16" ht="12.75">
      <c r="A170" s="20"/>
      <c r="B170" s="2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/>
      <c r="P170" s="28"/>
    </row>
    <row r="171" spans="1:16" ht="12.75">
      <c r="A171" s="18" t="s">
        <v>258</v>
      </c>
      <c r="B171" s="19" t="s">
        <v>259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34">
        <f>SUM(O172:O176)</f>
        <v>0</v>
      </c>
      <c r="P171" s="34">
        <f>SUM(P172:P176)</f>
        <v>0</v>
      </c>
    </row>
    <row r="172" spans="1:16" ht="12.75">
      <c r="A172" s="20" t="s">
        <v>260</v>
      </c>
      <c r="B172" s="21" t="s">
        <v>261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262</v>
      </c>
      <c r="B173" s="21" t="s">
        <v>263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264</v>
      </c>
      <c r="B174" s="21" t="s">
        <v>265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 t="s">
        <v>266</v>
      </c>
      <c r="B175" s="21" t="s">
        <v>267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>
        <v>0</v>
      </c>
      <c r="P175" s="28">
        <v>0</v>
      </c>
    </row>
    <row r="176" spans="1:16" ht="12.75">
      <c r="A176" s="20" t="s">
        <v>268</v>
      </c>
      <c r="B176" s="21" t="s">
        <v>269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7">
        <v>0</v>
      </c>
      <c r="P176" s="28">
        <v>0</v>
      </c>
    </row>
    <row r="177" spans="1:16" ht="12.75">
      <c r="A177" s="20"/>
      <c r="B177" s="21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/>
      <c r="P177" s="28"/>
    </row>
    <row r="178" spans="1:16" ht="12.75">
      <c r="A178" s="18" t="s">
        <v>270</v>
      </c>
      <c r="B178" s="19" t="s">
        <v>271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34">
        <f>SUM(O179:O180)</f>
        <v>0</v>
      </c>
      <c r="P178" s="34">
        <f>SUM(P179:P180)</f>
        <v>0</v>
      </c>
    </row>
    <row r="179" spans="1:16" ht="12.75">
      <c r="A179" s="20" t="s">
        <v>272</v>
      </c>
      <c r="B179" s="21" t="s">
        <v>273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>
        <v>0</v>
      </c>
      <c r="P179" s="28">
        <v>0</v>
      </c>
    </row>
    <row r="180" spans="1:16" ht="12.75">
      <c r="A180" s="20" t="s">
        <v>274</v>
      </c>
      <c r="B180" s="21" t="s">
        <v>275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7">
        <v>0</v>
      </c>
      <c r="P180" s="28">
        <v>0</v>
      </c>
    </row>
    <row r="181" spans="1:16" ht="12.75">
      <c r="A181" s="20"/>
      <c r="B181" s="21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27"/>
      <c r="P181" s="28"/>
    </row>
    <row r="182" spans="1:16" ht="12.75">
      <c r="A182" s="18" t="s">
        <v>276</v>
      </c>
      <c r="B182" s="19" t="s">
        <v>99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34">
        <f>O183+O187+O191</f>
        <v>0</v>
      </c>
      <c r="P182" s="34">
        <f>P183+P187+P191</f>
        <v>0</v>
      </c>
    </row>
    <row r="183" spans="1:16" ht="12.75">
      <c r="A183" s="18" t="s">
        <v>277</v>
      </c>
      <c r="B183" s="19" t="s">
        <v>101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34">
        <f>SUM(O184:O185)</f>
        <v>0</v>
      </c>
      <c r="P183" s="34">
        <f>SUM(P184:P185)</f>
        <v>0</v>
      </c>
    </row>
    <row r="184" spans="1:16" ht="12.75">
      <c r="A184" s="20" t="s">
        <v>278</v>
      </c>
      <c r="B184" s="21" t="s">
        <v>279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>
        <v>0</v>
      </c>
      <c r="P184" s="28">
        <v>0</v>
      </c>
    </row>
    <row r="185" spans="1:16" ht="12.75">
      <c r="A185" s="20" t="s">
        <v>280</v>
      </c>
      <c r="B185" s="21" t="s">
        <v>281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7">
        <v>0</v>
      </c>
      <c r="P185" s="28">
        <v>0</v>
      </c>
    </row>
    <row r="186" spans="1:16" ht="12.75">
      <c r="A186" s="20"/>
      <c r="B186" s="21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/>
      <c r="P186" s="28"/>
    </row>
    <row r="187" spans="1:16" ht="12.75">
      <c r="A187" s="18" t="s">
        <v>282</v>
      </c>
      <c r="B187" s="19" t="s">
        <v>103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34">
        <f>SUM(O188:O189)</f>
        <v>0</v>
      </c>
      <c r="P187" s="34">
        <f>SUM(P188:P189)</f>
        <v>0</v>
      </c>
    </row>
    <row r="188" spans="1:16" ht="12.75">
      <c r="A188" s="20" t="s">
        <v>283</v>
      </c>
      <c r="B188" s="21" t="s">
        <v>284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>
        <v>0</v>
      </c>
      <c r="P188" s="28">
        <v>0</v>
      </c>
    </row>
    <row r="189" spans="1:16" ht="12.75">
      <c r="A189" s="20" t="s">
        <v>285</v>
      </c>
      <c r="B189" s="21" t="s">
        <v>286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7">
        <v>0</v>
      </c>
      <c r="P189" s="28">
        <v>0</v>
      </c>
    </row>
    <row r="190" spans="1:16" ht="12.75">
      <c r="A190" s="20"/>
      <c r="B190" s="21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/>
      <c r="P190" s="28"/>
    </row>
    <row r="191" spans="1:16" ht="12.75">
      <c r="A191" s="18" t="s">
        <v>287</v>
      </c>
      <c r="B191" s="19" t="s">
        <v>105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34">
        <f>SUM(O192:O193)</f>
        <v>0</v>
      </c>
      <c r="P191" s="34">
        <f>SUM(P192:P193)</f>
        <v>0</v>
      </c>
    </row>
    <row r="192" spans="1:16" ht="12.75">
      <c r="A192" s="20" t="s">
        <v>288</v>
      </c>
      <c r="B192" s="21" t="s">
        <v>289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>
        <v>0</v>
      </c>
      <c r="P192" s="28">
        <v>0</v>
      </c>
    </row>
    <row r="193" spans="1:16" ht="12.75">
      <c r="A193" s="20" t="s">
        <v>290</v>
      </c>
      <c r="B193" s="21" t="s">
        <v>291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7">
        <v>0</v>
      </c>
      <c r="P193" s="28">
        <v>0</v>
      </c>
    </row>
    <row r="194" spans="1:16" ht="12.75">
      <c r="A194" s="20"/>
      <c r="B194" s="21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27"/>
      <c r="P194" s="28"/>
    </row>
    <row r="195" spans="1:16" ht="12.75">
      <c r="A195" s="18" t="s">
        <v>292</v>
      </c>
      <c r="B195" s="19" t="s">
        <v>293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34">
        <f>O196+O200+O204+O208+O211</f>
        <v>11122330.34</v>
      </c>
      <c r="P195" s="34">
        <f>P196+P200+P204+P208+P211</f>
        <v>20053007.880000003</v>
      </c>
    </row>
    <row r="196" spans="1:16" ht="12.75">
      <c r="A196" s="18" t="s">
        <v>294</v>
      </c>
      <c r="B196" s="19" t="s">
        <v>295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34">
        <f>SUM(O197:O198)</f>
        <v>11090593.29</v>
      </c>
      <c r="P196" s="34">
        <f>SUM(P197:P198)</f>
        <v>20022778.67</v>
      </c>
    </row>
    <row r="197" spans="1:16" ht="12.75">
      <c r="A197" s="20" t="s">
        <v>296</v>
      </c>
      <c r="B197" s="21" t="s">
        <v>297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>
        <v>11090593.29</v>
      </c>
      <c r="P197" s="28">
        <v>20022778.67</v>
      </c>
    </row>
    <row r="198" spans="1:16" ht="12.75">
      <c r="A198" s="20" t="s">
        <v>298</v>
      </c>
      <c r="B198" s="21" t="s">
        <v>299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7">
        <v>0</v>
      </c>
      <c r="P198" s="28">
        <v>0</v>
      </c>
    </row>
    <row r="199" spans="1:16" ht="12.75">
      <c r="A199" s="20"/>
      <c r="B199" s="21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/>
      <c r="P199" s="28"/>
    </row>
    <row r="200" spans="1:16" ht="12.75">
      <c r="A200" s="18" t="s">
        <v>300</v>
      </c>
      <c r="B200" s="19" t="s">
        <v>301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34">
        <f>SUM(O201:O202)</f>
        <v>0</v>
      </c>
      <c r="P200" s="34">
        <f>SUM(P201:P202)</f>
        <v>0</v>
      </c>
    </row>
    <row r="201" spans="1:16" ht="12.75">
      <c r="A201" s="20" t="s">
        <v>302</v>
      </c>
      <c r="B201" s="21" t="s">
        <v>303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>
        <v>0</v>
      </c>
      <c r="P201" s="28">
        <v>0</v>
      </c>
    </row>
    <row r="202" spans="1:16" ht="12.75">
      <c r="A202" s="20" t="s">
        <v>304</v>
      </c>
      <c r="B202" s="21" t="s">
        <v>305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7">
        <v>0</v>
      </c>
      <c r="P202" s="28">
        <v>0</v>
      </c>
    </row>
    <row r="203" spans="1:16" ht="12.75">
      <c r="A203" s="20"/>
      <c r="B203" s="21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/>
      <c r="P203" s="28"/>
    </row>
    <row r="204" spans="1:16" ht="12.75">
      <c r="A204" s="18" t="s">
        <v>306</v>
      </c>
      <c r="B204" s="19" t="s">
        <v>307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34">
        <f>SUM(O205:O206)</f>
        <v>31737.05</v>
      </c>
      <c r="P204" s="34">
        <f>SUM(P205:P206)</f>
        <v>30229.21</v>
      </c>
    </row>
    <row r="205" spans="1:16" ht="12.75">
      <c r="A205" s="20" t="s">
        <v>308</v>
      </c>
      <c r="B205" s="21" t="s">
        <v>309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>
        <v>31737.05</v>
      </c>
      <c r="P205" s="28">
        <v>30229.21</v>
      </c>
    </row>
    <row r="206" spans="1:16" ht="12.75">
      <c r="A206" s="20" t="s">
        <v>310</v>
      </c>
      <c r="B206" s="21" t="s">
        <v>311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7">
        <v>0</v>
      </c>
      <c r="P206" s="28">
        <v>0</v>
      </c>
    </row>
    <row r="207" spans="1:16" ht="12.75">
      <c r="A207" s="20"/>
      <c r="B207" s="21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/>
      <c r="P207" s="28"/>
    </row>
    <row r="208" spans="1:16" ht="12.75">
      <c r="A208" s="18" t="s">
        <v>312</v>
      </c>
      <c r="B208" s="19" t="s">
        <v>313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34">
        <f>O209</f>
        <v>0</v>
      </c>
      <c r="P208" s="34">
        <f>P209</f>
        <v>0</v>
      </c>
    </row>
    <row r="209" spans="1:16" ht="12.75">
      <c r="A209" s="20" t="s">
        <v>314</v>
      </c>
      <c r="B209" s="21" t="s">
        <v>313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7">
        <v>0</v>
      </c>
      <c r="P209" s="28">
        <v>0</v>
      </c>
    </row>
    <row r="210" spans="1:16" ht="12.75">
      <c r="A210" s="20"/>
      <c r="B210" s="21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/>
      <c r="P210" s="28"/>
    </row>
    <row r="211" spans="1:16" ht="12.75">
      <c r="A211" s="18" t="s">
        <v>315</v>
      </c>
      <c r="B211" s="19" t="s">
        <v>316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34">
        <f>SUM(O212:O213)</f>
        <v>0</v>
      </c>
      <c r="P211" s="34">
        <f>SUM(P212:P213)</f>
        <v>0</v>
      </c>
    </row>
    <row r="212" spans="1:16" ht="12.75">
      <c r="A212" s="20" t="s">
        <v>317</v>
      </c>
      <c r="B212" s="21" t="s">
        <v>318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>
        <v>0</v>
      </c>
      <c r="P212" s="28">
        <v>0</v>
      </c>
    </row>
    <row r="213" spans="1:16" ht="12.75">
      <c r="A213" s="20" t="s">
        <v>319</v>
      </c>
      <c r="B213" s="21" t="s">
        <v>320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7">
        <v>0</v>
      </c>
      <c r="P213" s="28">
        <v>0</v>
      </c>
    </row>
    <row r="214" spans="1:16" ht="12.75">
      <c r="A214" s="20"/>
      <c r="B214" s="21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27"/>
      <c r="P214" s="28"/>
    </row>
    <row r="215" spans="1:16" ht="12.75">
      <c r="A215" s="18" t="s">
        <v>321</v>
      </c>
      <c r="B215" s="19" t="s">
        <v>322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34">
        <f>O216+O225+O229+O236+O239+O242</f>
        <v>13071694.88</v>
      </c>
      <c r="P215" s="34">
        <f>P216+P225+P229+P236+P239+P242</f>
        <v>0</v>
      </c>
    </row>
    <row r="216" spans="1:16" ht="12.75">
      <c r="A216" s="18" t="s">
        <v>323</v>
      </c>
      <c r="B216" s="19" t="s">
        <v>324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34">
        <f>SUM(O217:O224)</f>
        <v>0</v>
      </c>
      <c r="P216" s="34">
        <f>SUM(P217:P224)</f>
        <v>0</v>
      </c>
    </row>
    <row r="217" spans="1:16" ht="12.75">
      <c r="A217" s="20" t="s">
        <v>325</v>
      </c>
      <c r="B217" s="21" t="s">
        <v>326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327</v>
      </c>
      <c r="B218" s="21" t="s">
        <v>328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329</v>
      </c>
      <c r="B219" s="21" t="s">
        <v>330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331</v>
      </c>
      <c r="B220" s="21" t="s">
        <v>332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333</v>
      </c>
      <c r="B221" s="21" t="s">
        <v>334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 t="s">
        <v>335</v>
      </c>
      <c r="B222" s="21" t="s">
        <v>336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>
        <v>0</v>
      </c>
      <c r="P222" s="28">
        <v>0</v>
      </c>
    </row>
    <row r="223" spans="1:16" ht="12.75">
      <c r="A223" s="20" t="s">
        <v>337</v>
      </c>
      <c r="B223" s="21" t="s">
        <v>338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7">
        <v>0</v>
      </c>
      <c r="P223" s="28">
        <v>0</v>
      </c>
    </row>
    <row r="224" spans="1:16" ht="12.75">
      <c r="A224" s="20">
        <v>5518</v>
      </c>
      <c r="B224" s="43" t="s">
        <v>388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7">
        <v>0</v>
      </c>
    </row>
    <row r="225" spans="1:16" ht="12.75">
      <c r="A225" s="18" t="s">
        <v>339</v>
      </c>
      <c r="B225" s="19" t="s">
        <v>340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34">
        <f>SUM(O226:O227)</f>
        <v>0</v>
      </c>
      <c r="P225" s="34">
        <f>SUM(P226:P227)</f>
        <v>0</v>
      </c>
    </row>
    <row r="226" spans="1:16" ht="12.75">
      <c r="A226" s="20" t="s">
        <v>341</v>
      </c>
      <c r="B226" s="21" t="s">
        <v>342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>
        <v>0</v>
      </c>
      <c r="P226" s="28">
        <v>0</v>
      </c>
    </row>
    <row r="227" spans="1:16" ht="12.75">
      <c r="A227" s="20" t="s">
        <v>343</v>
      </c>
      <c r="B227" s="21" t="s">
        <v>344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7">
        <v>0</v>
      </c>
      <c r="P227" s="28">
        <v>0</v>
      </c>
    </row>
    <row r="228" spans="1:16" ht="12.75">
      <c r="A228" s="20"/>
      <c r="B228" s="21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/>
      <c r="P228" s="28"/>
    </row>
    <row r="229" spans="1:16" ht="12.75">
      <c r="A229" s="18" t="s">
        <v>345</v>
      </c>
      <c r="B229" s="19" t="s">
        <v>346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34">
        <f>SUM(O230:O234)</f>
        <v>0</v>
      </c>
      <c r="P229" s="34">
        <f>SUM(P230:P234)</f>
        <v>0</v>
      </c>
    </row>
    <row r="230" spans="1:16" ht="12.75">
      <c r="A230" s="20" t="s">
        <v>347</v>
      </c>
      <c r="B230" s="21" t="s">
        <v>348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349</v>
      </c>
      <c r="B231" s="21" t="s">
        <v>350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351</v>
      </c>
      <c r="B232" s="21" t="s">
        <v>352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 t="s">
        <v>353</v>
      </c>
      <c r="B233" s="21" t="s">
        <v>354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>
        <v>0</v>
      </c>
      <c r="P233" s="28">
        <v>0</v>
      </c>
    </row>
    <row r="234" spans="1:16" ht="12.75">
      <c r="A234" s="20" t="s">
        <v>355</v>
      </c>
      <c r="B234" s="21" t="s">
        <v>356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7">
        <v>0</v>
      </c>
      <c r="P234" s="28">
        <v>0</v>
      </c>
    </row>
    <row r="235" spans="1:16" ht="12.75">
      <c r="A235" s="20"/>
      <c r="B235" s="21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/>
      <c r="P235" s="28"/>
    </row>
    <row r="236" spans="1:16" ht="12.75">
      <c r="A236" s="18" t="s">
        <v>357</v>
      </c>
      <c r="B236" s="19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34">
        <f>O237</f>
        <v>0</v>
      </c>
      <c r="P236" s="34">
        <f>P237</f>
        <v>0</v>
      </c>
    </row>
    <row r="237" spans="1:16" ht="12.75">
      <c r="A237" s="20" t="s">
        <v>359</v>
      </c>
      <c r="B237" s="21" t="s">
        <v>358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7">
        <v>0</v>
      </c>
      <c r="P237" s="28">
        <v>0</v>
      </c>
    </row>
    <row r="238" spans="1:16" ht="12.75">
      <c r="A238" s="20"/>
      <c r="B238" s="21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/>
      <c r="P238" s="28"/>
    </row>
    <row r="239" spans="1:16" ht="12.75">
      <c r="A239" s="18" t="s">
        <v>360</v>
      </c>
      <c r="B239" s="19" t="s">
        <v>361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34">
        <f>O240</f>
        <v>0</v>
      </c>
      <c r="P239" s="34">
        <f>P240</f>
        <v>0</v>
      </c>
    </row>
    <row r="240" spans="1:16" ht="12.75">
      <c r="A240" s="20" t="s">
        <v>362</v>
      </c>
      <c r="B240" s="21" t="s">
        <v>361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7">
        <v>0</v>
      </c>
      <c r="P240" s="28">
        <v>0</v>
      </c>
    </row>
    <row r="241" spans="1:16" ht="12.75">
      <c r="A241" s="20"/>
      <c r="B241" s="2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/>
      <c r="P241" s="28"/>
    </row>
    <row r="242" spans="1:16" ht="12.75">
      <c r="A242" s="18" t="s">
        <v>363</v>
      </c>
      <c r="B242" s="19" t="s">
        <v>364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34">
        <f>SUM(O243:O250)</f>
        <v>13071694.88</v>
      </c>
      <c r="P242" s="34">
        <f>SUM(P243:P250)</f>
        <v>0</v>
      </c>
    </row>
    <row r="243" spans="1:16" ht="12.75">
      <c r="A243" s="20" t="s">
        <v>365</v>
      </c>
      <c r="B243" s="21" t="s">
        <v>366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367</v>
      </c>
      <c r="B244" s="21" t="s">
        <v>368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369</v>
      </c>
      <c r="B245" s="21" t="s">
        <v>370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371</v>
      </c>
      <c r="B246" s="21" t="s">
        <v>372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373</v>
      </c>
      <c r="B247" s="21" t="s">
        <v>374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375</v>
      </c>
      <c r="B248" s="21" t="s">
        <v>153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 t="s">
        <v>376</v>
      </c>
      <c r="B249" s="21" t="s">
        <v>377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>
        <v>0</v>
      </c>
      <c r="P249" s="28">
        <v>0</v>
      </c>
    </row>
    <row r="250" spans="1:16" ht="12.75">
      <c r="A250" s="20" t="s">
        <v>378</v>
      </c>
      <c r="B250" s="21" t="s">
        <v>379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7">
        <v>13071694.88</v>
      </c>
      <c r="P250" s="28">
        <v>0</v>
      </c>
    </row>
    <row r="251" spans="1:16" ht="12.75">
      <c r="A251" s="20"/>
      <c r="B251" s="2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/>
      <c r="P251" s="28"/>
    </row>
    <row r="252" spans="1:16" ht="12.75">
      <c r="A252" s="20">
        <v>5600</v>
      </c>
      <c r="B252" s="21" t="s">
        <v>386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42">
        <f>O253+O254</f>
        <v>0</v>
      </c>
      <c r="P252" s="42">
        <f>P253+P254</f>
        <v>36143737.79</v>
      </c>
    </row>
    <row r="253" spans="1:16" ht="12.75">
      <c r="A253" s="20">
        <v>5610</v>
      </c>
      <c r="B253" s="21" t="s">
        <v>387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>
        <v>0</v>
      </c>
      <c r="P253" s="28">
        <v>36143737.79</v>
      </c>
    </row>
    <row r="254" spans="1:16" ht="12.75">
      <c r="A254" s="20">
        <v>5611</v>
      </c>
      <c r="B254" s="21" t="s">
        <v>391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>
        <v>0</v>
      </c>
      <c r="P254" s="28">
        <v>0</v>
      </c>
    </row>
    <row r="255" spans="1:16" ht="12.75">
      <c r="A255" s="8"/>
      <c r="B255" s="9" t="s">
        <v>382</v>
      </c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34">
        <f>O109+O140+O182+O195+O215+O252</f>
        <v>254355027.77</v>
      </c>
      <c r="P255" s="34">
        <f>P109+P140+P182+P195+P215+P252</f>
        <v>456631383.90000004</v>
      </c>
    </row>
    <row r="256" spans="1:16" ht="12.75">
      <c r="A256" s="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/>
      <c r="P256" s="28"/>
    </row>
    <row r="257" spans="1:16" ht="12.75">
      <c r="A257" s="8"/>
      <c r="B257" s="9" t="s">
        <v>392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34">
        <f>O106-O255</f>
        <v>107373613.01000002</v>
      </c>
      <c r="P257" s="34">
        <f>P106-P255</f>
        <v>53078134.01999992</v>
      </c>
    </row>
    <row r="258" spans="1:16" ht="3" customHeight="1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29"/>
      <c r="P258" s="30"/>
    </row>
    <row r="263" spans="1:16" ht="12.75">
      <c r="A263" s="6"/>
      <c r="B263" s="12"/>
      <c r="C263" s="12"/>
      <c r="D263" s="14"/>
      <c r="E263" s="12"/>
      <c r="F263" s="12"/>
      <c r="H263" s="6"/>
      <c r="I263" s="6"/>
      <c r="J263" s="41"/>
      <c r="K263" s="6"/>
      <c r="L263" s="6"/>
      <c r="N263" s="12"/>
      <c r="O263" s="38"/>
      <c r="P263" s="31"/>
    </row>
    <row r="264" spans="4:15" ht="12.75">
      <c r="D264" s="13" t="s">
        <v>396</v>
      </c>
      <c r="J264" s="13"/>
      <c r="O264" s="32" t="s">
        <v>397</v>
      </c>
    </row>
    <row r="265" spans="4:15" ht="12.75">
      <c r="D265" s="13" t="s">
        <v>398</v>
      </c>
      <c r="J265" s="13"/>
      <c r="O265" s="32" t="s">
        <v>399</v>
      </c>
    </row>
    <row r="266" ht="15">
      <c r="B266" t="s">
        <v>385</v>
      </c>
    </row>
    <row r="270" spans="6:14" ht="12.75">
      <c r="F270" s="51" t="s">
        <v>400</v>
      </c>
      <c r="G270" s="51"/>
      <c r="H270" s="51"/>
      <c r="I270" s="51"/>
      <c r="J270" s="51"/>
      <c r="K270" s="51"/>
      <c r="L270" s="51"/>
      <c r="M270" s="51"/>
      <c r="N270" s="51"/>
    </row>
    <row r="271" spans="6:14" ht="12.75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6:14" ht="12.75"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6:14" ht="12.75">
      <c r="F273" s="51"/>
      <c r="G273" s="51"/>
      <c r="H273" s="51"/>
      <c r="I273" s="51"/>
      <c r="J273" s="51"/>
      <c r="K273" s="51"/>
      <c r="L273" s="51"/>
      <c r="M273" s="51"/>
      <c r="N273" s="51"/>
    </row>
  </sheetData>
  <sheetProtection/>
  <mergeCells count="4">
    <mergeCell ref="A1:P1"/>
    <mergeCell ref="A2:P2"/>
    <mergeCell ref="A3:P3"/>
    <mergeCell ref="F270:N273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rosy_tesoreria</cp:lastModifiedBy>
  <cp:lastPrinted>2019-03-29T19:41:15Z</cp:lastPrinted>
  <dcterms:created xsi:type="dcterms:W3CDTF">2010-12-03T18:40:30Z</dcterms:created>
  <dcterms:modified xsi:type="dcterms:W3CDTF">2019-03-29T19:41:17Z</dcterms:modified>
  <cp:category/>
  <cp:version/>
  <cp:contentType/>
  <cp:contentStatus/>
</cp:coreProperties>
</file>