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<sst xmlns="http://schemas.openxmlformats.org/spreadsheetml/2006/main" count="202" uniqueCount="93">
  <si>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</si>
  <si>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</si>
  <si>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</si>
  <si>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</si>
  <si>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</si>
  <si>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</si>
  <si>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</si>
  <si>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</si>
  <si>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</si>
  <si>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</si>
  <si>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</si>
  <si>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</si>
  <si>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</si>
  <si>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</si>
  <si>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</si>
  <si>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</si>
  <si>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</si>
  <si>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</si>
  <si>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</si>
  <si>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</si>
  <si>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</si>
  <si>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</si>
  <si>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</si>
  <si>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</si>
  <si>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</si>
  <si>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</si>
  <si>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</si>
  <si>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</si>
  <si>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</si>
  <si>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</si>
  <si>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</si>
  <si>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</si>
  <si>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</si>
  <si>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</si>
  <si>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</si>
  <si>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</si>
  <si>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</si>
  <si>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</si>
  <si>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</si>
  <si>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</si>
  <si>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</si>
  <si>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</si>
  <si>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</si>
  <si>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</si>
  <si>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</si>
  <si>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</si>
  <si>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</si>
  <si>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</si>
  <si>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</si>
  <si>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</si>
  <si>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</si>
  <si>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</si>
  <si>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</si>
  <si>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</si>
  <si>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</si>
  <si>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</si>
  <si>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</si>
  <si>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</si>
  <si>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</si>
  <si>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</si>
  <si>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</si>
  <si>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</si>
  <si>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</si>
  <si>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</si>
  <si>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</si>
  <si>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</si>
  <si>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</si>
  <si>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</si>
  <si>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</si>
  <si>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</si>
  <si>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</si>
  <si>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</si>
  <si>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</si>
  <si>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</si>
  <si>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</si>
  <si>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</si>
  <si>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</si>
  <si>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</si>
  <si>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El Salto</t>
  </si>
  <si>
    <t xml:space="preserve"> DEL 1 DE ENERO AL 31/12/2008 DE MARZO DE 2016</t>
  </si>
  <si>
    <t>DEL 1 ENERO DE 2016</t>
  </si>
  <si>
    <t>SALDO AL DIA ULTIMO DE MARZO DE 2016</t>
  </si>
  <si>
    <t>LIC. MARCOS GODINEZ MONTES</t>
  </si>
  <si>
    <t>LAE ANGEL ISRAEL CARRILLO MACIAS</t>
  </si>
  <si>
    <t>PRESIDENTE MUNICIPAL</t>
  </si>
  <si>
    <t>ENCARGADO DE LA HACIENDA MUNICIPAL</t>
  </si>
  <si>
    <t>ASEJ2016-03-12-10-2017-1</t>
  </si>
  <si>
    <t>BANSI SA</t>
  </si>
  <si>
    <t>TIIE+6.5</t>
  </si>
  <si>
    <t>REFINANCIAMIENTO Y OBRA PUBLICA</t>
  </si>
  <si>
    <t>BANOBRAS</t>
  </si>
  <si>
    <t>TIEE+2.3</t>
  </si>
  <si>
    <t>LUMINARIAS Y 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</si>
</sst>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1475719.56</c:v>
                </c:pt>
                <c:pt idx="1">
                  <c:v>1483591.56</c:v>
                </c:pt>
                <c:pt idx="2">
                  <c:v>1491519.56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1396581.34</c:v>
                </c:pt>
                <c:pt idx="1">
                  <c:v>1344007.19</c:v>
                </c:pt>
                <c:pt idx="2">
                  <c:v>1382260.57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43753046"/>
        <c:axId val="58233095"/>
      </c:bar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43753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>
        <v>21122000000</v>
      </c>
      <c r="D2" s="48"/>
      <c r="E2" s="49"/>
      <c r="G2" s="47">
        <v>21123000000</v>
      </c>
      <c r="H2" s="48"/>
      <c r="I2" s="49"/>
      <c r="K2" s="47"/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9</v>
      </c>
      <c r="H3" s="45"/>
      <c r="I3" s="46"/>
      <c r="K3" s="44"/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87</v>
      </c>
      <c r="D4" s="45"/>
      <c r="E4" s="46"/>
      <c r="G4" s="44" t="s">
        <v>90</v>
      </c>
      <c r="H4" s="45"/>
      <c r="I4" s="46"/>
      <c r="K4" s="44"/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14</v>
      </c>
      <c r="D5" s="45"/>
      <c r="E5" s="46"/>
      <c r="G5" s="44" t="s">
        <v>14</v>
      </c>
      <c r="H5" s="45"/>
      <c r="I5" s="46"/>
      <c r="K5" s="44"/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158000000</v>
      </c>
      <c r="D6" s="58"/>
      <c r="E6" s="59"/>
      <c r="G6" s="57">
        <v>60000000</v>
      </c>
      <c r="H6" s="58"/>
      <c r="I6" s="59"/>
      <c r="K6" s="57"/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158000000</v>
      </c>
      <c r="D7" s="58"/>
      <c r="E7" s="59"/>
      <c r="G7" s="57">
        <v>60000000</v>
      </c>
      <c r="H7" s="58"/>
      <c r="I7" s="59"/>
      <c r="K7" s="57"/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41609</v>
      </c>
      <c r="D8" s="55"/>
      <c r="E8" s="56"/>
      <c r="G8" s="54">
        <v>41852</v>
      </c>
      <c r="H8" s="55"/>
      <c r="I8" s="56"/>
      <c r="K8" s="54"/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48914</v>
      </c>
      <c r="D9" s="55"/>
      <c r="E9" s="56"/>
      <c r="G9" s="54">
        <v>45505</v>
      </c>
      <c r="H9" s="55"/>
      <c r="I9" s="56"/>
      <c r="K9" s="54"/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3</v>
      </c>
      <c r="D10" s="52"/>
      <c r="E10" s="53"/>
      <c r="G10" s="51">
        <v>3</v>
      </c>
      <c r="H10" s="52"/>
      <c r="I10" s="53"/>
      <c r="K10" s="51"/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88</v>
      </c>
      <c r="D11" s="45"/>
      <c r="E11" s="46"/>
      <c r="G11" s="44" t="s">
        <v>91</v>
      </c>
      <c r="H11" s="45"/>
      <c r="I11" s="46"/>
      <c r="K11" s="44"/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89</v>
      </c>
      <c r="D12" s="45"/>
      <c r="E12" s="46"/>
      <c r="G12" s="44" t="s">
        <v>92</v>
      </c>
      <c r="H12" s="45"/>
      <c r="I12" s="46"/>
      <c r="K12" s="44"/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76</v>
      </c>
      <c r="C13" s="63">
        <v>136347864</v>
      </c>
      <c r="D13" s="64"/>
      <c r="E13" s="65"/>
      <c r="G13" s="63">
        <v>56708860.72</v>
      </c>
      <c r="H13" s="64"/>
      <c r="I13" s="65"/>
      <c r="K13" s="63"/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3691337</v>
      </c>
      <c r="D15" s="61"/>
      <c r="E15" s="62"/>
      <c r="G15" s="60">
        <f>IF(H30&gt;I32,"La amortización es mayor al saldo de la deuda",SUM(H18:H29))</f>
        <v>759493.6799999999</v>
      </c>
      <c r="H15" s="61"/>
      <c r="I15" s="62"/>
      <c r="K15" s="60">
        <f>IF(L30&gt;M32,"La amortización es mayor al saldo de la deuda",SUM(L18:L29))</f>
        <v>0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3313424.3499999996</v>
      </c>
      <c r="D16" s="61"/>
      <c r="E16" s="62"/>
      <c r="G16" s="60">
        <f>SUM(I18:I29)</f>
        <v>809424.75</v>
      </c>
      <c r="H16" s="61"/>
      <c r="I16" s="62"/>
      <c r="K16" s="60">
        <f>SUM(M18:M29)</f>
        <v>0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1222555</v>
      </c>
      <c r="E18" s="19">
        <v>1154805</v>
      </c>
      <c r="G18" s="17">
        <v>0</v>
      </c>
      <c r="H18" s="18">
        <v>253164.56</v>
      </c>
      <c r="I18" s="19">
        <v>241776.34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1475719.56</v>
      </c>
      <c r="AS18" s="2">
        <f>E18+I18+M18+Q18+U18+Y18+AC18+AG18+AK18+AO18</f>
        <v>1396581.34</v>
      </c>
      <c r="AT18" s="2">
        <f>AQ18+AR18</f>
        <v>1475719.56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1230427</v>
      </c>
      <c r="E19" s="19">
        <v>1076140.59</v>
      </c>
      <c r="G19" s="17">
        <v>0</v>
      </c>
      <c r="H19" s="18">
        <v>253164.56</v>
      </c>
      <c r="I19" s="19">
        <v>267866.6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1483591.56</v>
      </c>
      <c r="AS19" s="2">
        <f aca="true" t="shared" si="2" ref="AS19:AS29">E19+I19+M19+Q19+U19+Y19+AC19+AG19+AK19+AO19</f>
        <v>1344007.19</v>
      </c>
      <c r="AT19" s="2">
        <f aca="true" t="shared" si="3" ref="AT19:AT29">AQ19+AR19</f>
        <v>1483591.56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1238355</v>
      </c>
      <c r="E20" s="19">
        <v>1082478.76</v>
      </c>
      <c r="G20" s="17">
        <v>0</v>
      </c>
      <c r="H20" s="18">
        <v>253164.56</v>
      </c>
      <c r="I20" s="19">
        <v>299781.81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1491519.56</v>
      </c>
      <c r="AS20" s="2">
        <f t="shared" si="2"/>
        <v>1382260.57</v>
      </c>
      <c r="AT20" s="2">
        <f t="shared" si="3"/>
        <v>1491519.56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62</v>
      </c>
    </row>
    <row r="22" spans="1:48" ht="15">
      <c r="A22" s="21" t="s">
        <v>32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63</v>
      </c>
    </row>
    <row r="23" spans="1:48" ht="15">
      <c r="A23" s="21" t="s">
        <v>33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64</v>
      </c>
    </row>
    <row r="24" spans="1:48" ht="15">
      <c r="A24" s="21" t="s">
        <v>34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3691337</v>
      </c>
      <c r="E30" s="24">
        <f>SUM(E18:E29)</f>
        <v>3313424.3499999996</v>
      </c>
      <c r="G30" s="24">
        <f>SUM(G18:G29)</f>
        <v>0</v>
      </c>
      <c r="H30" s="24">
        <f>SUM(H18:H29)</f>
        <v>759493.6799999999</v>
      </c>
      <c r="I30" s="24">
        <f>SUM(I18:I29)</f>
        <v>809424.75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3</v>
      </c>
    </row>
    <row r="31" spans="3:47" ht="15" hidden="1">
      <c r="C31" t="s">
        <v>9</v>
      </c>
      <c r="D31" t="s">
        <v>12</v>
      </c>
      <c r="E31" s="11">
        <f>(C9-C8)/30.4</f>
        <v>240.29605263157896</v>
      </c>
      <c r="G31" t="s">
        <v>9</v>
      </c>
      <c r="H31" t="s">
        <v>12</v>
      </c>
      <c r="I31" s="11">
        <f>(G9-G8)/30.4</f>
        <v>120.16447368421053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136347864</v>
      </c>
      <c r="G32" t="s">
        <v>10</v>
      </c>
      <c r="H32" t="s">
        <v>13</v>
      </c>
      <c r="I32" s="2">
        <f>G13+G14</f>
        <v>56708860.72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showRowColHeaders="0" tabSelected="1" zoomScalePageLayoutView="0" workbookViewId="0" topLeftCell="A25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77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136347864</v>
      </c>
      <c r="N7" s="35">
        <f>IF(IDP!$C$14=0,"",IDP!$C$14)</f>
      </c>
      <c r="O7" s="35">
        <f>IF(IDP!$C$15=0,"",IDP!$C$15)</f>
        <v>3691337</v>
      </c>
      <c r="P7" s="38">
        <f>IF(IDP!$C$7&gt;0,IDP!$C$13+IDP!$C$14-IDP!$C$15,"")</f>
        <v>132656527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56708860.72</v>
      </c>
      <c r="N8" s="35">
        <f>IF(IDP!$G$14=0,"",IDP!$G$14)</f>
      </c>
      <c r="O8" s="35">
        <f>IF(IDP!$G$15=0,"",IDP!$G$15)</f>
        <v>759493.6799999999</v>
      </c>
      <c r="P8" s="38">
        <f>IF(IDP!$G$7&gt;0,IDP!$G$13+IDP!$G$14-IDP!$G$15,"")</f>
        <v>55949367.04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193056724.72</v>
      </c>
      <c r="N17" s="31">
        <f>SUM(N7:N16)</f>
        <v>0</v>
      </c>
      <c r="O17" s="31">
        <f>SUM(O7:O16)</f>
        <v>4450830.68</v>
      </c>
      <c r="P17" s="31">
        <f>SUM(P7:P16)</f>
        <v>188605894.04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Olimpia</cp:lastModifiedBy>
  <cp:lastPrinted>2017-10-12T21:25:55Z</cp:lastPrinted>
  <dcterms:created xsi:type="dcterms:W3CDTF">2013-07-10T14:16:12Z</dcterms:created>
  <dcterms:modified xsi:type="dcterms:W3CDTF">2017-10-12T21:25:58Z</dcterms:modified>
  <cp:category/>
  <cp:version/>
  <cp:contentType/>
  <cp:contentStatus/>
</cp:coreProperties>
</file>