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<sst xmlns="http://schemas.openxmlformats.org/spreadsheetml/2006/main" count="198" uniqueCount="91">
  <si>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</si>
  <si>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</si>
  <si>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</si>
  <si>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</si>
  <si>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</si>
  <si>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</si>
  <si>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</si>
  <si>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</si>
  <si>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</si>
  <si>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</si>
  <si>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</si>
  <si>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</si>
  <si>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</si>
  <si>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</si>
  <si>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</si>
  <si>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</si>
  <si>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</si>
  <si>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</si>
  <si>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</si>
  <si>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</si>
  <si>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</si>
  <si>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</si>
  <si>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</si>
  <si>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</si>
  <si>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</si>
  <si>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</si>
  <si>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</si>
  <si>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</si>
  <si>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</si>
  <si>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</si>
  <si>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</si>
  <si>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</si>
  <si>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</si>
  <si>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</si>
  <si>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</si>
  <si>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</si>
  <si>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</si>
  <si>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</si>
  <si>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</si>
  <si>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</si>
  <si>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</si>
  <si>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</si>
  <si>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</si>
  <si>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</si>
  <si>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</si>
  <si>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</si>
  <si>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</si>
  <si>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</si>
  <si>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</si>
  <si>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</si>
  <si>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</si>
  <si>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</si>
  <si>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</si>
  <si>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</si>
  <si>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</si>
  <si>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</si>
  <si>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</si>
  <si>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</si>
  <si>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</si>
  <si>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</si>
  <si>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</si>
  <si>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</si>
  <si>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</si>
  <si>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</si>
  <si>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</si>
  <si>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</si>
  <si>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</si>
  <si>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</si>
  <si>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</si>
  <si>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</si>
  <si>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</si>
  <si>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</si>
  <si>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</si>
  <si>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</si>
  <si>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</si>
  <si>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</si>
  <si>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</si>
  <si>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</si>
  <si>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El Salto</t>
  </si>
  <si>
    <t xml:space="preserve"> DEL 1 DE ENERO AL 31/12/2008 DE JULIO DE 2015</t>
  </si>
  <si>
    <t>ENERO A JULIO 2015</t>
  </si>
  <si>
    <t>SALDO AL DIA ULTIMO DE JULIO DE 2015</t>
  </si>
  <si>
    <t>C. JOEL GONZALEZ DIAZ</t>
  </si>
  <si>
    <t>LAE ANGEL ISRAEL CARRILLO MACIAS</t>
  </si>
  <si>
    <t>ASEJ2015-07-20-02-2016-1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</si>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</sst>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931443.56</c:v>
                </c:pt>
                <c:pt idx="1">
                  <c:v>936292.56</c:v>
                </c:pt>
                <c:pt idx="2">
                  <c:v>941178.56</c:v>
                </c:pt>
                <c:pt idx="3">
                  <c:v>946102.56</c:v>
                </c:pt>
                <c:pt idx="4">
                  <c:v>951061.56</c:v>
                </c:pt>
                <c:pt idx="5">
                  <c:v>956058.56</c:v>
                </c:pt>
                <c:pt idx="6">
                  <c:v>961093.56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1522572.65</c:v>
                </c:pt>
                <c:pt idx="1">
                  <c:v>1355068.8599999999</c:v>
                </c:pt>
                <c:pt idx="2">
                  <c:v>1294035.93</c:v>
                </c:pt>
                <c:pt idx="3">
                  <c:v>1373728.06</c:v>
                </c:pt>
                <c:pt idx="4">
                  <c:v>1116901.4</c:v>
                </c:pt>
                <c:pt idx="5">
                  <c:v>1305835.92</c:v>
                </c:pt>
                <c:pt idx="6">
                  <c:v>1362486.4700000002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21589569"/>
        <c:axId val="60088394"/>
      </c:bar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2158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3">
      <pane xSplit="1" topLeftCell="B1" activePane="topRight" state="frozen"/>
      <selection pane="topLeft" activeCell="A1" sqref="A1"/>
      <selection pane="topRight" activeCell="K24" sqref="K24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18</v>
      </c>
      <c r="D1" s="61"/>
      <c r="E1" s="61"/>
      <c r="G1" s="61" t="s">
        <v>48</v>
      </c>
      <c r="H1" s="61"/>
      <c r="I1" s="61"/>
      <c r="K1" s="61" t="s">
        <v>49</v>
      </c>
      <c r="L1" s="61"/>
      <c r="M1" s="61"/>
      <c r="O1" s="61" t="s">
        <v>50</v>
      </c>
      <c r="P1" s="61"/>
      <c r="Q1" s="61"/>
      <c r="S1" s="61" t="s">
        <v>51</v>
      </c>
      <c r="T1" s="61"/>
      <c r="U1" s="61"/>
      <c r="W1" s="61" t="s">
        <v>52</v>
      </c>
      <c r="X1" s="61"/>
      <c r="Y1" s="61"/>
      <c r="AA1" s="61" t="s">
        <v>53</v>
      </c>
      <c r="AB1" s="61"/>
      <c r="AC1" s="61"/>
      <c r="AE1" s="61" t="s">
        <v>54</v>
      </c>
      <c r="AF1" s="61"/>
      <c r="AG1" s="61"/>
      <c r="AI1" s="61" t="s">
        <v>55</v>
      </c>
      <c r="AJ1" s="61"/>
      <c r="AK1" s="61"/>
      <c r="AM1" s="61" t="s">
        <v>56</v>
      </c>
      <c r="AN1" s="61"/>
      <c r="AO1" s="61"/>
    </row>
    <row r="2" spans="1:41" ht="15">
      <c r="A2" s="15" t="s">
        <v>19</v>
      </c>
      <c r="C2" s="62">
        <v>21122000000</v>
      </c>
      <c r="D2" s="63"/>
      <c r="E2" s="64"/>
      <c r="G2" s="62">
        <v>21123000000</v>
      </c>
      <c r="H2" s="63"/>
      <c r="I2" s="64"/>
      <c r="K2" s="62"/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20</v>
      </c>
      <c r="C3" s="55" t="s">
        <v>11</v>
      </c>
      <c r="D3" s="56"/>
      <c r="E3" s="57"/>
      <c r="G3" s="55" t="s">
        <v>10</v>
      </c>
      <c r="H3" s="56"/>
      <c r="I3" s="57"/>
      <c r="K3" s="55"/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73</v>
      </c>
      <c r="C4" s="55" t="s">
        <v>85</v>
      </c>
      <c r="D4" s="56"/>
      <c r="E4" s="57"/>
      <c r="G4" s="55" t="s">
        <v>88</v>
      </c>
      <c r="H4" s="56"/>
      <c r="I4" s="57"/>
      <c r="K4" s="55"/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21</v>
      </c>
      <c r="C5" s="55" t="s">
        <v>15</v>
      </c>
      <c r="D5" s="56"/>
      <c r="E5" s="57"/>
      <c r="G5" s="55" t="s">
        <v>15</v>
      </c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22</v>
      </c>
      <c r="C6" s="46">
        <v>158000000</v>
      </c>
      <c r="D6" s="47"/>
      <c r="E6" s="48"/>
      <c r="G6" s="46">
        <v>60000000</v>
      </c>
      <c r="H6" s="47"/>
      <c r="I6" s="48"/>
      <c r="K6" s="46"/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26</v>
      </c>
      <c r="C7" s="46">
        <v>158000000</v>
      </c>
      <c r="D7" s="47"/>
      <c r="E7" s="48"/>
      <c r="G7" s="46">
        <v>60000000</v>
      </c>
      <c r="H7" s="47"/>
      <c r="I7" s="48"/>
      <c r="K7" s="46"/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23</v>
      </c>
      <c r="C8" s="49">
        <v>41609</v>
      </c>
      <c r="D8" s="50"/>
      <c r="E8" s="51"/>
      <c r="G8" s="49">
        <v>41852</v>
      </c>
      <c r="H8" s="50"/>
      <c r="I8" s="51"/>
      <c r="K8" s="49"/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24</v>
      </c>
      <c r="C9" s="49">
        <v>48914</v>
      </c>
      <c r="D9" s="50"/>
      <c r="E9" s="51"/>
      <c r="G9" s="49">
        <v>45505</v>
      </c>
      <c r="H9" s="50"/>
      <c r="I9" s="51"/>
      <c r="K9" s="49"/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25</v>
      </c>
      <c r="C10" s="52">
        <v>3</v>
      </c>
      <c r="D10" s="53"/>
      <c r="E10" s="54"/>
      <c r="G10" s="52">
        <v>3</v>
      </c>
      <c r="H10" s="53"/>
      <c r="I10" s="54"/>
      <c r="K10" s="52"/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46</v>
      </c>
      <c r="C11" s="55" t="s">
        <v>86</v>
      </c>
      <c r="D11" s="56"/>
      <c r="E11" s="57"/>
      <c r="G11" s="55" t="s">
        <v>89</v>
      </c>
      <c r="H11" s="56"/>
      <c r="I11" s="57"/>
      <c r="K11" s="55"/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87</v>
      </c>
      <c r="D12" s="56"/>
      <c r="E12" s="57"/>
      <c r="G12" s="55" t="s">
        <v>90</v>
      </c>
      <c r="H12" s="56"/>
      <c r="I12" s="57"/>
      <c r="K12" s="55"/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144815477</v>
      </c>
      <c r="D13" s="59"/>
      <c r="E13" s="60"/>
      <c r="G13" s="58">
        <v>59746835.44</v>
      </c>
      <c r="H13" s="59"/>
      <c r="I13" s="60"/>
      <c r="K13" s="58"/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27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28</v>
      </c>
      <c r="C15" s="43">
        <f>IF(D30&gt;E32,"La amortización es mayor al saldo de la deuda",SUM(D18:D29))</f>
        <v>4851078</v>
      </c>
      <c r="D15" s="44"/>
      <c r="E15" s="45"/>
      <c r="G15" s="43">
        <f>IF(H30&gt;I32,"La amortización es mayor al saldo de la deuda",SUM(H18:H29))</f>
        <v>1772152.9200000002</v>
      </c>
      <c r="H15" s="44"/>
      <c r="I15" s="45"/>
      <c r="K15" s="43">
        <f>IF(L30&gt;M32,"La amortización es mayor al saldo de la deuda",SUM(L18:L29))</f>
        <v>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44</v>
      </c>
      <c r="C16" s="43">
        <f>SUM(E18:E29)</f>
        <v>7402606.46</v>
      </c>
      <c r="D16" s="44"/>
      <c r="E16" s="45"/>
      <c r="G16" s="43">
        <f>SUM(I18:I29)</f>
        <v>1928022.83</v>
      </c>
      <c r="H16" s="44"/>
      <c r="I16" s="45"/>
      <c r="K16" s="43">
        <f>SUM(M18:M29)</f>
        <v>0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678279</v>
      </c>
      <c r="E18" s="19">
        <v>1235386.21</v>
      </c>
      <c r="G18" s="17">
        <v>0</v>
      </c>
      <c r="H18" s="18">
        <v>253164.56</v>
      </c>
      <c r="I18" s="19">
        <v>287186.44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931443.56</v>
      </c>
      <c r="AS18" s="2">
        <f>E18+I18+M18+Q18+U18+Y18+AC18+AG18+AK18+AO18</f>
        <v>1522572.65</v>
      </c>
      <c r="AT18" s="2">
        <f>AQ18+AR18</f>
        <v>931443.56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683128</v>
      </c>
      <c r="E19" s="19">
        <v>1079290.91</v>
      </c>
      <c r="G19" s="17">
        <v>0</v>
      </c>
      <c r="H19" s="18">
        <v>253164.56</v>
      </c>
      <c r="I19" s="19">
        <v>275777.95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936292.56</v>
      </c>
      <c r="AS19" s="2">
        <f aca="true" t="shared" si="2" ref="AS19:AS29">E19+I19+M19+Q19+U19+Y19+AC19+AG19+AK19+AO19</f>
        <v>1355068.8599999999</v>
      </c>
      <c r="AT19" s="2">
        <f aca="true" t="shared" si="3" ref="AT19:AT29">AQ19+AR19</f>
        <v>936292.56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688014</v>
      </c>
      <c r="E20" s="19">
        <v>1037392.89</v>
      </c>
      <c r="G20" s="17">
        <v>0</v>
      </c>
      <c r="H20" s="18">
        <v>253164.56</v>
      </c>
      <c r="I20" s="19">
        <v>256643.04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941178.56</v>
      </c>
      <c r="AS20" s="2">
        <f t="shared" si="2"/>
        <v>1294035.93</v>
      </c>
      <c r="AT20" s="2">
        <f t="shared" si="3"/>
        <v>941178.56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692937</v>
      </c>
      <c r="E21" s="19">
        <v>1072278.97</v>
      </c>
      <c r="G21" s="17">
        <v>0</v>
      </c>
      <c r="H21" s="18">
        <v>253165.56</v>
      </c>
      <c r="I21" s="19">
        <v>301449.09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946102.56</v>
      </c>
      <c r="AS21" s="2">
        <f t="shared" si="2"/>
        <v>1373728.06</v>
      </c>
      <c r="AT21" s="2">
        <f t="shared" si="3"/>
        <v>946102.56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>
        <v>0</v>
      </c>
      <c r="D22" s="18">
        <v>697897</v>
      </c>
      <c r="E22" s="19">
        <v>862241.76</v>
      </c>
      <c r="G22" s="17">
        <v>0</v>
      </c>
      <c r="H22" s="18">
        <v>253164.56</v>
      </c>
      <c r="I22" s="19">
        <v>254659.64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951061.56</v>
      </c>
      <c r="AS22" s="2">
        <f t="shared" si="2"/>
        <v>1116901.4</v>
      </c>
      <c r="AT22" s="2">
        <f t="shared" si="3"/>
        <v>951061.56</v>
      </c>
      <c r="AU22" s="39">
        <f t="shared" si="4"/>
        <v>1</v>
      </c>
      <c r="AV22" t="s">
        <v>64</v>
      </c>
    </row>
    <row r="23" spans="1:48" ht="15">
      <c r="A23" s="21" t="s">
        <v>34</v>
      </c>
      <c r="B23" s="7"/>
      <c r="C23" s="17">
        <v>0</v>
      </c>
      <c r="D23" s="18">
        <v>702894</v>
      </c>
      <c r="E23" s="19">
        <v>1025388.6</v>
      </c>
      <c r="G23" s="17">
        <v>0</v>
      </c>
      <c r="H23" s="18">
        <v>253164.56</v>
      </c>
      <c r="I23" s="19">
        <v>280447.32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956058.56</v>
      </c>
      <c r="AS23" s="2">
        <f t="shared" si="2"/>
        <v>1305835.92</v>
      </c>
      <c r="AT23" s="2">
        <f t="shared" si="3"/>
        <v>956058.56</v>
      </c>
      <c r="AU23" s="39">
        <f t="shared" si="4"/>
        <v>1</v>
      </c>
      <c r="AV23" t="s">
        <v>65</v>
      </c>
    </row>
    <row r="24" spans="1:48" ht="15">
      <c r="A24" s="21" t="s">
        <v>35</v>
      </c>
      <c r="B24" s="7"/>
      <c r="C24" s="17">
        <v>0</v>
      </c>
      <c r="D24" s="18">
        <v>707929</v>
      </c>
      <c r="E24" s="19">
        <v>1090627.12</v>
      </c>
      <c r="G24" s="17">
        <v>0</v>
      </c>
      <c r="H24" s="18">
        <v>253164.56</v>
      </c>
      <c r="I24" s="19">
        <v>271859.35</v>
      </c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961093.56</v>
      </c>
      <c r="AS24" s="2">
        <f t="shared" si="2"/>
        <v>1362486.4700000002</v>
      </c>
      <c r="AT24" s="2">
        <f t="shared" si="3"/>
        <v>961093.56</v>
      </c>
      <c r="AU24" s="39">
        <f t="shared" si="4"/>
        <v>1</v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4851078</v>
      </c>
      <c r="E30" s="24">
        <f>SUM(E18:E29)</f>
        <v>7402606.46</v>
      </c>
      <c r="G30" s="24">
        <f>SUM(G18:G29)</f>
        <v>0</v>
      </c>
      <c r="H30" s="24">
        <f>SUM(H18:H29)</f>
        <v>1772152.9200000002</v>
      </c>
      <c r="I30" s="24">
        <f>SUM(I18:I29)</f>
        <v>1928022.83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7</v>
      </c>
    </row>
    <row r="31" spans="3:47" ht="15" hidden="1">
      <c r="C31" t="s">
        <v>10</v>
      </c>
      <c r="D31" t="s">
        <v>13</v>
      </c>
      <c r="E31" s="11">
        <f>(C9-C8)/30.4</f>
        <v>240.29605263157896</v>
      </c>
      <c r="G31" t="s">
        <v>10</v>
      </c>
      <c r="H31" t="s">
        <v>13</v>
      </c>
      <c r="I31" s="11">
        <f>(G9-G8)/30.4</f>
        <v>120.16447368421053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144815477</v>
      </c>
      <c r="G32" t="s">
        <v>11</v>
      </c>
      <c r="H32" t="s">
        <v>14</v>
      </c>
      <c r="I32" s="2">
        <f>G13+G14</f>
        <v>59746835.44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82</v>
      </c>
      <c r="H38" t="s">
        <v>83</v>
      </c>
    </row>
    <row r="39" ht="15"/>
    <row r="40" spans="3:8" ht="27">
      <c r="C40" t="s">
        <v>77</v>
      </c>
      <c r="H40" s="76" t="s">
        <v>84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B37">
      <selection activeCell="N53" sqref="N5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68" t="s">
        <v>58</v>
      </c>
      <c r="D5" s="69" t="s">
        <v>75</v>
      </c>
      <c r="E5" s="25"/>
      <c r="F5" s="70" t="s">
        <v>74</v>
      </c>
      <c r="G5" s="72" t="s">
        <v>7</v>
      </c>
      <c r="H5" s="72"/>
      <c r="I5" s="71" t="s">
        <v>2</v>
      </c>
      <c r="J5" s="67" t="s">
        <v>72</v>
      </c>
      <c r="K5" s="67" t="s">
        <v>6</v>
      </c>
      <c r="L5" s="26"/>
      <c r="M5" s="70" t="s">
        <v>4</v>
      </c>
      <c r="N5" s="74" t="s">
        <v>80</v>
      </c>
      <c r="O5" s="74"/>
      <c r="P5" s="66" t="s">
        <v>81</v>
      </c>
    </row>
    <row r="6" spans="1:16" ht="15" customHeight="1">
      <c r="A6" s="69"/>
      <c r="B6" s="25"/>
      <c r="C6" s="68"/>
      <c r="D6" s="69"/>
      <c r="E6" s="25"/>
      <c r="F6" s="70"/>
      <c r="G6" s="9" t="s">
        <v>8</v>
      </c>
      <c r="H6" s="9" t="s">
        <v>9</v>
      </c>
      <c r="I6" s="71"/>
      <c r="J6" s="67"/>
      <c r="K6" s="67"/>
      <c r="L6" s="26"/>
      <c r="M6" s="70"/>
      <c r="N6" s="6" t="s">
        <v>5</v>
      </c>
      <c r="O6" s="12" t="s">
        <v>43</v>
      </c>
      <c r="P6" s="66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144815477</v>
      </c>
      <c r="N7" s="35">
        <f>IF(IDP!$C$14=0,"",IDP!$C$14)</f>
      </c>
      <c r="O7" s="35">
        <f>IF(IDP!$C$15=0,"",IDP!$C$15)</f>
        <v>4851078</v>
      </c>
      <c r="P7" s="38">
        <f>IF(IDP!$C$7&gt;0,IDP!$C$13+IDP!$C$14-IDP!$C$15,"")</f>
        <v>139964399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59746835.44</v>
      </c>
      <c r="N8" s="35">
        <f>IF(IDP!$G$14=0,"",IDP!$G$14)</f>
      </c>
      <c r="O8" s="35">
        <f>IF(IDP!$G$15=0,"",IDP!$G$15)</f>
        <v>1772152.9200000002</v>
      </c>
      <c r="P8" s="38">
        <f>IF(IDP!$G$7&gt;0,IDP!$G$13+IDP!$G$14-IDP!$G$15,"")</f>
        <v>57974682.519999996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3" t="s">
        <v>59</v>
      </c>
      <c r="G17" s="73"/>
      <c r="H17" s="73"/>
      <c r="I17" s="73"/>
      <c r="J17" s="73"/>
      <c r="K17" s="73"/>
      <c r="M17" s="31">
        <f>SUM(M7:M16)</f>
        <v>204562312.44</v>
      </c>
      <c r="N17" s="31">
        <f>SUM(N7:N16)</f>
        <v>0</v>
      </c>
      <c r="O17" s="31">
        <f>SUM(O7:O16)</f>
        <v>6623230.92</v>
      </c>
      <c r="P17" s="31">
        <f>SUM(P7:P16)</f>
        <v>197939081.51999998</v>
      </c>
    </row>
    <row r="52" spans="4:11" ht="15">
      <c r="D52" s="27" t="s">
        <v>82</v>
      </c>
      <c r="K52" s="1" t="s">
        <v>83</v>
      </c>
    </row>
    <row r="55" spans="8:11" ht="15">
      <c r="H55" s="75" t="s">
        <v>84</v>
      </c>
      <c r="I55" s="65"/>
      <c r="J55" s="65"/>
      <c r="K55" s="65"/>
    </row>
    <row r="56" spans="8:11" ht="15">
      <c r="H56" s="65"/>
      <c r="I56" s="65"/>
      <c r="J56" s="65"/>
      <c r="K56" s="65"/>
    </row>
  </sheetData>
  <sheetProtection/>
  <mergeCells count="13"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  <mergeCell ref="I5:I6"/>
    <mergeCell ref="G5:H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2013-11-22T19:18:24Z</cp:lastPrinted>
  <dcterms:created xsi:type="dcterms:W3CDTF">2013-07-10T14:16:12Z</dcterms:created>
  <dcterms:modified xsi:type="dcterms:W3CDTF">2016-02-20T19:50:23Z</dcterms:modified>
  <cp:category/>
  <cp:version/>
  <cp:contentType/>
  <cp:contentStatus/>
</cp:coreProperties>
</file>