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'Hoja1'!$A$1:$P$273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<sst xmlns="http://schemas.openxmlformats.org/spreadsheetml/2006/main" count="415" uniqueCount="401">
  <si>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</si>
  <si>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</si>
  <si>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</si>
  <si>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</si>
  <si>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</si>
  <si>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</si>
  <si>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</si>
  <si>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</si>
  <si>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</si>
  <si>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</si>
  <si>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</si>
  <si>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</si>
  <si>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</si>
  <si>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</si>
  <si>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</si>
  <si>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</si>
  <si>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</si>
  <si>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</si>
  <si>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</si>
  <si>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</si>
  <si>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</si>
  <si>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</si>
  <si>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</si>
  <si>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</si>
  <si>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</si>
  <si>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</si>
  <si>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</si>
  <si>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</si>
  <si>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</si>
  <si>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</si>
  <si>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</si>
  <si>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</si>
  <si>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</si>
  <si>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</si>
  <si>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</si>
  <si>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</si>
  <si>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</si>
  <si>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</si>
  <si>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</si>
  <si>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</si>
  <si>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</si>
  <si>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</si>
  <si>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</si>
  <si>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</si>
  <si>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</si>
  <si>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</si>
  <si>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</si>
  <si>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</si>
  <si>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</si>
  <si>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</si>
  <si>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</si>
  <si>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</si>
  <si>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</si>
  <si>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</si>
  <si>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</si>
  <si>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</si>
  <si>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</si>
  <si>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</si>
  <si>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</si>
  <si>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</si>
  <si>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</si>
  <si>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</si>
  <si>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</si>
  <si>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</si>
  <si>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</si>
  <si>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</si>
  <si>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</si>
  <si>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</si>
  <si>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</si>
  <si>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</si>
  <si>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</si>
  <si>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</si>
  <si>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</si>
  <si>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</si>
  <si>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</si>
  <si>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</si>
  <si>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</si>
  <si>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</si>
  <si>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</si>
  <si>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</si>
  <si>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</si>
  <si>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</si>
  <si>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</si>
  <si>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</si>
  <si>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</si>
  <si>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</si>
  <si>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</si>
  <si>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</si>
  <si>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</si>
  <si>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</si>
  <si>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</si>
  <si>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</si>
  <si>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</si>
  <si>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</si>
  <si>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</si>
  <si>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</si>
  <si>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</si>
  <si>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</si>
  <si>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</si>
  <si>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</si>
  <si>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</si>
  <si>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</si>
  <si>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</si>
  <si>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</si>
  <si>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</si>
  <si>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</si>
  <si>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</si>
  <si>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</si>
  <si>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</si>
  <si>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</si>
  <si>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</si>
  <si>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</si>
  <si>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</si>
  <si>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</si>
  <si>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</si>
  <si>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</si>
  <si>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</si>
  <si>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</si>
  <si>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</si>
  <si>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</si>
  <si>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</si>
  <si>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</si>
  <si>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</si>
  <si>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</si>
  <si>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</si>
  <si>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</si>
  <si>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</si>
  <si>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</si>
  <si>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</si>
  <si>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</si>
  <si>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</si>
  <si>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</si>
  <si>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</si>
  <si>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</si>
  <si>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</si>
  <si>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</si>
  <si>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</si>
  <si>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</si>
  <si>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</si>
  <si>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</si>
  <si>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</si>
  <si>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</si>
  <si>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</si>
  <si>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</si>
  <si>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</si>
  <si>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</si>
  <si>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</si>
  <si>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</si>
  <si>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</si>
  <si>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</si>
  <si>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</si>
  <si>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</si>
  <si>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</si>
  <si>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</si>
  <si>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</si>
  <si>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</si>
  <si>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</si>
  <si>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</si>
  <si>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</si>
  <si>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</si>
  <si>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</si>
  <si>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</si>
  <si>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</si>
  <si>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</si>
  <si>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</si>
  <si>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</si>
  <si>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</si>
  <si>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</si>
  <si>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</si>
  <si>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</si>
  <si>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</si>
  <si>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</si>
  <si>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</si>
  <si>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</si>
  <si>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</si>
  <si>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</si>
  <si>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</si>
  <si>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</si>
  <si>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</si>
  <si>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</si>
  <si>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</si>
  <si>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</si>
  <si>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</si>
  <si>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</si>
  <si>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</si>
  <si>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</si>
  <si>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</si>
  <si>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</si>
  <si>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</si>
  <si>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</si>
  <si>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</si>
  <si>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</si>
  <si>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</si>
  <si>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</si>
  <si>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</si>
  <si>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</si>
  <si>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</si>
  <si>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</si>
  <si>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</si>
  <si>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</si>
  <si>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</si>
  <si>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</si>
  <si>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</si>
  <si>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</si>
  <si>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</si>
  <si>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</si>
  <si>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</si>
  <si>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</si>
  <si>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</si>
  <si>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</si>
  <si>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</si>
  <si>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</si>
  <si>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</si>
  <si>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</si>
  <si>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</si>
  <si>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</si>
  <si>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</si>
  <si>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</si>
  <si>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</si>
  <si>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</si>
  <si>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</si>
  <si>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</si>
  <si>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</si>
  <si>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</si>
  <si>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</si>
  <si>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</si>
  <si>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</si>
  <si>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</si>
  <si>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</si>
  <si>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</si>
  <si>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</si>
  <si>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</si>
  <si>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</si>
  <si>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</si>
  <si>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</si>
  <si>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</si>
  <si>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</si>
  <si>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</si>
  <si>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</si>
  <si>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</si>
  <si>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</si>
  <si>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</si>
  <si>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</si>
  <si>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</si>
  <si>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</si>
  <si>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</si>
  <si>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</si>
  <si>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</si>
  <si>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</si>
  <si>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</si>
  <si>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</si>
  <si>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</si>
  <si>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</si>
  <si>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</si>
  <si>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</si>
  <si>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</si>
  <si>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</si>
  <si>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</si>
  <si>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</si>
  <si>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</si>
  <si>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</si>
  <si>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</si>
  <si>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</si>
  <si>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</si>
  <si>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</si>
  <si>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</si>
  <si>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</si>
  <si>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</si>
  <si>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</si>
  <si>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</si>
  <si>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</si>
  <si>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</si>
  <si>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</si>
  <si>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</si>
  <si>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</si>
  <si>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</si>
  <si>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</si>
  <si>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</si>
  <si>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</si>
  <si>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</si>
  <si>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</si>
  <si>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</si>
  <si>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</si>
  <si>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</si>
  <si>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</si>
  <si>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</si>
  <si>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</si>
  <si>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</si>
  <si>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</si>
  <si>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</si>
  <si>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</si>
  <si>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</si>
  <si>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</si>
  <si>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</si>
  <si>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</si>
  <si>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</si>
  <si>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</si>
  <si>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</si>
  <si>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</si>
  <si>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</si>
  <si>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</si>
  <si>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</si>
  <si>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</si>
  <si>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</si>
  <si>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</si>
  <si>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</si>
  <si>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</si>
  <si>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</si>
  <si>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</si>
  <si>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</si>
  <si>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</si>
  <si>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</si>
  <si>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</si>
  <si>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</si>
  <si>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</si>
  <si>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</si>
  <si>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</si>
  <si>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</si>
  <si>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</si>
  <si>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</si>
  <si>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</si>
  <si>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</si>
  <si>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</si>
  <si>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</si>
  <si>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</si>
  <si>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</si>
  <si>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</si>
  <si>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</si>
  <si>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</si>
  <si>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</si>
  <si>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</si>
  <si>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</si>
  <si>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</si>
  <si>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</si>
  <si>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</si>
  <si>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</si>
  <si>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</si>
  <si>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</si>
  <si>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</si>
  <si>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</si>
  <si>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</si>
  <si>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</si>
  <si>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</si>
  <si>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</si>
  <si>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</si>
  <si>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</si>
  <si>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</si>
  <si>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</si>
  <si>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</si>
  <si>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</si>
  <si>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</si>
  <si>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</si>
  <si>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</si>
  <si>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</si>
  <si>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</si>
  <si>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</si>
  <si>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</si>
  <si>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</si>
  <si>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</si>
  <si>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</si>
  <si>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</si>
  <si>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</si>
  <si>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</si>
  <si>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</si>
  <si>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</si>
  <si>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</si>
  <si>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</si>
  <si>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</si>
  <si>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</si>
  <si>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</si>
  <si>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</si>
  <si>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</si>
  <si>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</si>
  <si>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</si>
  <si>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</si>
  <si>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</si>
  <si>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</si>
  <si>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</si>
  <si>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</si>
  <si>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</si>
  <si>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</si>
  <si>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</si>
  <si>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</si>
  <si>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</si>
  <si>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</si>
  <si>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</si>
  <si>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</si>
  <si>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</si>
  <si>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</si>
  <si>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</si>
  <si>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</si>
  <si>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</si>
  <si>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</si>
  <si>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</si>
  <si>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Municipio El Salto</t>
  </si>
  <si>
    <t>AL 28 FEBRERO DE 2017</t>
  </si>
  <si>
    <t>LIC MARCOS GODINEZ MONTES</t>
  </si>
  <si>
    <t>LAE ANGEL ISRAEL CARRILLO MACIAS</t>
  </si>
  <si>
    <t>PRESIDENTE MUNICIPAL</t>
  </si>
  <si>
    <t>ENCARGADO DE LA HACIENDA MUNICIPAL</t>
  </si>
  <si>
    <t>ASEJ2017-02-21-03-2018-1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</si>
</sst>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265</xdr:row>
      <xdr:rowOff>0</xdr:rowOff>
    </xdr:from>
    <xdr:to>
      <xdr:col>3</xdr:col>
      <xdr:colOff>419100</xdr:colOff>
      <xdr:row>272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710100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="90" zoomScaleNormal="90" zoomScalePageLayoutView="0" workbookViewId="0" topLeftCell="A250">
      <selection activeCell="Q258" sqref="Q258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5.8515625" style="24" bestFit="1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390</v>
      </c>
      <c r="P6" s="40" t="s">
        <v>388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44105420.18</v>
      </c>
      <c r="P9" s="34">
        <f>P10+P20+P27+P30+P37+P43+P54+P60</f>
        <v>122926211.57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21754468.04</v>
      </c>
      <c r="P10" s="34">
        <f>SUM(P11:P18)</f>
        <v>49985347.15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21497366.3</v>
      </c>
      <c r="P12" s="28">
        <v>48471316.51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257101.74</v>
      </c>
      <c r="P17" s="28">
        <v>1514030.64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20102068.310000002</v>
      </c>
      <c r="P30" s="34">
        <f>SUM(P31:P35)</f>
        <v>62018168.32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753793.93</v>
      </c>
      <c r="P31" s="28">
        <v>2234356.08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14418498.16</v>
      </c>
      <c r="P33" s="28">
        <v>30982238.16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254305.98</v>
      </c>
      <c r="P34" s="28">
        <v>1116265.05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4675470.24</v>
      </c>
      <c r="P35" s="28">
        <v>27685309.03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265356.96</v>
      </c>
      <c r="P37" s="34">
        <f>SUM(P38:P41)</f>
        <v>7143372.1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265356.96</v>
      </c>
      <c r="P41" s="28">
        <v>7143372.1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1983526.8699999999</v>
      </c>
      <c r="P43" s="34">
        <f>SUM(P44:P52)</f>
        <v>3779324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330000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178731.96</v>
      </c>
      <c r="P45" s="28">
        <v>734581.38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34350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481928</v>
      </c>
      <c r="P47" s="28">
        <v>476716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1288516.91</v>
      </c>
      <c r="P49" s="28">
        <v>2233731.62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4295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56684196.34</v>
      </c>
      <c r="P65" s="34">
        <f>P66+P71</f>
        <v>323336578.16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56684196.34</v>
      </c>
      <c r="P66" s="34">
        <f>SUM(P67:P69)</f>
        <v>323336578.16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35094647.38</v>
      </c>
      <c r="P67" s="28">
        <v>187505486.63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21589548.96</v>
      </c>
      <c r="P68" s="28">
        <v>112593030.3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0</v>
      </c>
      <c r="P69" s="28">
        <v>23238061.23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SUM(O72:O77)</f>
        <v>0</v>
      </c>
      <c r="P71" s="34">
        <f>SUM(P72:P77)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>
        <v>4226</v>
      </c>
      <c r="B77" s="44" t="s">
        <v>391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/>
      <c r="B78" s="2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/>
      <c r="P78" s="28"/>
    </row>
    <row r="79" spans="1:16" ht="12.75">
      <c r="A79" s="18" t="s">
        <v>118</v>
      </c>
      <c r="B79" s="19" t="s">
        <v>119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O80+O84+O91+O93+O96</f>
        <v>51579.21</v>
      </c>
      <c r="P79" s="34">
        <f>P80+P84+P91+P93+P96</f>
        <v>591722.39</v>
      </c>
    </row>
    <row r="80" spans="1:16" ht="12.75">
      <c r="A80" s="18" t="s">
        <v>120</v>
      </c>
      <c r="B80" s="19" t="s">
        <v>121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SUM(O81:O82)</f>
        <v>51579.21</v>
      </c>
      <c r="P80" s="34">
        <f>SUM(P81:P82)</f>
        <v>591722.39</v>
      </c>
    </row>
    <row r="81" spans="1:16" ht="12.75">
      <c r="A81" s="20" t="s">
        <v>122</v>
      </c>
      <c r="B81" s="21" t="s">
        <v>123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62.95</v>
      </c>
      <c r="P81" s="28">
        <v>297736.3</v>
      </c>
    </row>
    <row r="82" spans="1:16" ht="12.75">
      <c r="A82" s="20" t="s">
        <v>124</v>
      </c>
      <c r="B82" s="21" t="s">
        <v>125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51516.26</v>
      </c>
      <c r="P82" s="28">
        <v>293986.09</v>
      </c>
    </row>
    <row r="83" spans="1:16" ht="12.75">
      <c r="A83" s="20"/>
      <c r="B83" s="2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/>
      <c r="P83" s="28"/>
    </row>
    <row r="84" spans="1:16" ht="12.75">
      <c r="A84" s="18" t="s">
        <v>126</v>
      </c>
      <c r="B84" s="19" t="s">
        <v>127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34">
        <f>SUM(O85:O89)</f>
        <v>0</v>
      </c>
      <c r="P84" s="34">
        <f>SUM(P85:P89)</f>
        <v>0</v>
      </c>
    </row>
    <row r="85" spans="1:16" ht="12.75">
      <c r="A85" s="20" t="s">
        <v>128</v>
      </c>
      <c r="B85" s="21" t="s">
        <v>129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130</v>
      </c>
      <c r="B86" s="21" t="s">
        <v>131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132</v>
      </c>
      <c r="B87" s="21" t="s">
        <v>133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134</v>
      </c>
      <c r="B88" s="21" t="s">
        <v>135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136</v>
      </c>
      <c r="B89" s="21" t="s">
        <v>137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/>
      <c r="B90" s="2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/>
      <c r="P90" s="28"/>
    </row>
    <row r="91" spans="1:16" ht="12.75">
      <c r="A91" s="18" t="s">
        <v>138</v>
      </c>
      <c r="B91" s="19" t="s">
        <v>139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4">
        <v>0</v>
      </c>
      <c r="P91" s="35">
        <v>0</v>
      </c>
    </row>
    <row r="92" spans="1:16" ht="12.75">
      <c r="A92" s="18"/>
      <c r="B92" s="1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6"/>
      <c r="P92" s="37"/>
    </row>
    <row r="93" spans="1:16" ht="12.75">
      <c r="A93" s="18" t="s">
        <v>140</v>
      </c>
      <c r="B93" s="19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4">
        <f>O94</f>
        <v>0</v>
      </c>
      <c r="P93" s="34">
        <f>P94</f>
        <v>0</v>
      </c>
    </row>
    <row r="94" spans="1:16" ht="12.75">
      <c r="A94" s="20" t="s">
        <v>142</v>
      </c>
      <c r="B94" s="21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>
        <v>0</v>
      </c>
      <c r="P94" s="28">
        <v>0</v>
      </c>
    </row>
    <row r="95" spans="1:16" ht="12.75">
      <c r="A95" s="20"/>
      <c r="B95" s="2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/>
      <c r="P95" s="28"/>
    </row>
    <row r="96" spans="1:16" ht="12.75">
      <c r="A96" s="18" t="s">
        <v>143</v>
      </c>
      <c r="B96" s="19" t="s">
        <v>157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4">
        <f>SUM(O97:O103)</f>
        <v>0</v>
      </c>
      <c r="P96" s="34">
        <f>SUM(P97:P103)</f>
        <v>0</v>
      </c>
    </row>
    <row r="97" spans="1:16" ht="12.75">
      <c r="A97" s="20" t="s">
        <v>144</v>
      </c>
      <c r="B97" s="21" t="s">
        <v>145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146</v>
      </c>
      <c r="B98" s="21" t="s">
        <v>147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148</v>
      </c>
      <c r="B99" s="21" t="s">
        <v>149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150</v>
      </c>
      <c r="B100" s="21" t="s">
        <v>151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152</v>
      </c>
      <c r="B101" s="21" t="s">
        <v>153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154</v>
      </c>
      <c r="B102" s="21" t="s">
        <v>155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156</v>
      </c>
      <c r="B103" s="21" t="s">
        <v>157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/>
      <c r="B104" s="2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/>
      <c r="P104" s="28"/>
    </row>
    <row r="105" spans="1:16" ht="12.75">
      <c r="A105" s="33"/>
      <c r="B105" s="9" t="s">
        <v>381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4">
        <f>O9+O65+O79</f>
        <v>100841195.73</v>
      </c>
      <c r="P105" s="34">
        <f>P9+P65+P79</f>
        <v>446854512.12</v>
      </c>
    </row>
    <row r="106" spans="1:16" ht="12.75">
      <c r="A106" s="20"/>
      <c r="B106" s="2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/>
      <c r="B107" s="19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 t="s">
        <v>158</v>
      </c>
      <c r="B108" s="19" t="s">
        <v>159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O109+O117+O128</f>
        <v>49304438.620000005</v>
      </c>
      <c r="P108" s="34">
        <f>P109+P117+P128</f>
        <v>303789784.04</v>
      </c>
    </row>
    <row r="109" spans="1:16" ht="12.75">
      <c r="A109" s="18" t="s">
        <v>160</v>
      </c>
      <c r="B109" s="19" t="s">
        <v>161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SUM(O110:O115)</f>
        <v>23218857.34</v>
      </c>
      <c r="P109" s="34">
        <f>SUM(P110:P115)</f>
        <v>147570920.38000003</v>
      </c>
    </row>
    <row r="110" spans="1:16" ht="12.75">
      <c r="A110" s="20" t="s">
        <v>162</v>
      </c>
      <c r="B110" s="21" t="s">
        <v>163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11180036.2</v>
      </c>
      <c r="P110" s="28">
        <v>83195551.81</v>
      </c>
    </row>
    <row r="111" spans="1:16" ht="12.75">
      <c r="A111" s="20" t="s">
        <v>164</v>
      </c>
      <c r="B111" s="21" t="s">
        <v>165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10995140.57</v>
      </c>
      <c r="P111" s="28">
        <v>60816918.92</v>
      </c>
    </row>
    <row r="112" spans="1:16" ht="12.75">
      <c r="A112" s="20" t="s">
        <v>166</v>
      </c>
      <c r="B112" s="21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41576.4</v>
      </c>
      <c r="P112" s="28">
        <v>338702.86</v>
      </c>
    </row>
    <row r="113" spans="1:16" ht="12.75">
      <c r="A113" s="20" t="s">
        <v>168</v>
      </c>
      <c r="B113" s="21" t="s">
        <v>169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0</v>
      </c>
    </row>
    <row r="114" spans="1:16" ht="12.75">
      <c r="A114" s="20" t="s">
        <v>170</v>
      </c>
      <c r="B114" s="21" t="s">
        <v>171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1002104.17</v>
      </c>
      <c r="P114" s="28">
        <v>3219746.79</v>
      </c>
    </row>
    <row r="115" spans="1:16" ht="12.75">
      <c r="A115" s="20" t="s">
        <v>172</v>
      </c>
      <c r="B115" s="21" t="s">
        <v>173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0</v>
      </c>
      <c r="P115" s="28">
        <v>0</v>
      </c>
    </row>
    <row r="116" spans="1:16" ht="12.75">
      <c r="A116" s="20"/>
      <c r="B116" s="2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/>
      <c r="P116" s="28"/>
    </row>
    <row r="117" spans="1:16" ht="12.75">
      <c r="A117" s="18" t="s">
        <v>174</v>
      </c>
      <c r="B117" s="19" t="s">
        <v>175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4">
        <f>SUM(O118:O126)</f>
        <v>6409810.030000001</v>
      </c>
      <c r="P117" s="34">
        <f>SUM(P118:P126)</f>
        <v>50847440.23</v>
      </c>
    </row>
    <row r="118" spans="1:16" ht="12.75">
      <c r="A118" s="20" t="s">
        <v>176</v>
      </c>
      <c r="B118" s="21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998380</v>
      </c>
      <c r="P118" s="28">
        <v>8104364.74</v>
      </c>
    </row>
    <row r="119" spans="1:16" ht="12.75">
      <c r="A119" s="20" t="s">
        <v>178</v>
      </c>
      <c r="B119" s="21" t="s">
        <v>179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305261.95</v>
      </c>
      <c r="P119" s="28">
        <v>1221283.02</v>
      </c>
    </row>
    <row r="120" spans="1:16" ht="12.75">
      <c r="A120" s="20" t="s">
        <v>180</v>
      </c>
      <c r="B120" s="21" t="s">
        <v>181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0</v>
      </c>
      <c r="P120" s="28">
        <v>0</v>
      </c>
    </row>
    <row r="121" spans="1:16" ht="12.75">
      <c r="A121" s="20" t="s">
        <v>182</v>
      </c>
      <c r="B121" s="21" t="s">
        <v>183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1503873.07</v>
      </c>
      <c r="P121" s="28">
        <v>12028906.17</v>
      </c>
    </row>
    <row r="122" spans="1:16" ht="12.75">
      <c r="A122" s="20" t="s">
        <v>184</v>
      </c>
      <c r="B122" s="21" t="s">
        <v>185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547819.8</v>
      </c>
      <c r="P122" s="28">
        <v>1880309.34</v>
      </c>
    </row>
    <row r="123" spans="1:16" ht="12.75">
      <c r="A123" s="20" t="s">
        <v>186</v>
      </c>
      <c r="B123" s="21" t="s">
        <v>187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2042132.99</v>
      </c>
      <c r="P123" s="28">
        <v>19113165.99</v>
      </c>
    </row>
    <row r="124" spans="1:16" ht="12.75">
      <c r="A124" s="20" t="s">
        <v>188</v>
      </c>
      <c r="B124" s="21" t="s">
        <v>189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442839.28</v>
      </c>
      <c r="P124" s="28">
        <v>3185048.23</v>
      </c>
    </row>
    <row r="125" spans="1:16" ht="12.75">
      <c r="A125" s="20" t="s">
        <v>190</v>
      </c>
      <c r="B125" s="21" t="s">
        <v>191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0</v>
      </c>
      <c r="P125" s="28">
        <v>2819159.6</v>
      </c>
    </row>
    <row r="126" spans="1:16" ht="12.75">
      <c r="A126" s="20" t="s">
        <v>192</v>
      </c>
      <c r="B126" s="21" t="s">
        <v>193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569502.94</v>
      </c>
      <c r="P126" s="28">
        <v>2495203.14</v>
      </c>
    </row>
    <row r="127" spans="1:16" ht="12.75">
      <c r="A127" s="20"/>
      <c r="B127" s="2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/>
      <c r="P127" s="28"/>
    </row>
    <row r="128" spans="1:16" ht="12.75">
      <c r="A128" s="18" t="s">
        <v>194</v>
      </c>
      <c r="B128" s="19" t="s">
        <v>195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4">
        <f>SUM(O129:O137)</f>
        <v>19675771.25</v>
      </c>
      <c r="P128" s="34">
        <f>SUM(P129:P137)</f>
        <v>105371423.43</v>
      </c>
    </row>
    <row r="129" spans="1:16" ht="12.75">
      <c r="A129" s="20" t="s">
        <v>196</v>
      </c>
      <c r="B129" s="21" t="s">
        <v>197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7093373.05</v>
      </c>
      <c r="P129" s="28">
        <v>54427104.72</v>
      </c>
    </row>
    <row r="130" spans="1:16" ht="12.75">
      <c r="A130" s="20" t="s">
        <v>198</v>
      </c>
      <c r="B130" s="21" t="s">
        <v>199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4337239.4</v>
      </c>
      <c r="P130" s="28">
        <v>4710822.24</v>
      </c>
    </row>
    <row r="131" spans="1:16" ht="12.75">
      <c r="A131" s="20" t="s">
        <v>200</v>
      </c>
      <c r="B131" s="21" t="s">
        <v>201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628159.2</v>
      </c>
      <c r="P131" s="28">
        <v>5625880.61</v>
      </c>
    </row>
    <row r="132" spans="1:16" ht="12.75">
      <c r="A132" s="20" t="s">
        <v>202</v>
      </c>
      <c r="B132" s="21" t="s">
        <v>203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384307.24</v>
      </c>
      <c r="P132" s="28">
        <v>410669.43</v>
      </c>
    </row>
    <row r="133" spans="1:16" ht="12.75">
      <c r="A133" s="20" t="s">
        <v>204</v>
      </c>
      <c r="B133" s="21" t="s">
        <v>205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5114276.02</v>
      </c>
      <c r="P133" s="28">
        <v>28046154.33</v>
      </c>
    </row>
    <row r="134" spans="1:16" ht="12.75">
      <c r="A134" s="20" t="s">
        <v>206</v>
      </c>
      <c r="B134" s="21" t="s">
        <v>207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0</v>
      </c>
      <c r="P134" s="28">
        <v>951833.18</v>
      </c>
    </row>
    <row r="135" spans="1:16" ht="12.75">
      <c r="A135" s="20" t="s">
        <v>208</v>
      </c>
      <c r="B135" s="21" t="s">
        <v>209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59927.42</v>
      </c>
      <c r="P135" s="28">
        <v>40327.8</v>
      </c>
    </row>
    <row r="136" spans="1:16" ht="12.75">
      <c r="A136" s="20" t="s">
        <v>210</v>
      </c>
      <c r="B136" s="21" t="s">
        <v>211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457865.35</v>
      </c>
      <c r="P136" s="28">
        <v>3463379.84</v>
      </c>
    </row>
    <row r="137" spans="1:16" ht="12.75">
      <c r="A137" s="20" t="s">
        <v>212</v>
      </c>
      <c r="B137" s="21" t="s">
        <v>213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1600623.57</v>
      </c>
      <c r="P137" s="28">
        <v>7695251.28</v>
      </c>
    </row>
    <row r="138" spans="1:16" ht="12.75">
      <c r="A138" s="20"/>
      <c r="B138" s="2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/>
      <c r="P138" s="28"/>
    </row>
    <row r="139" spans="1:16" ht="12.75">
      <c r="A139" s="18" t="s">
        <v>214</v>
      </c>
      <c r="B139" s="19" t="s">
        <v>215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O140+O144+O148+O152+O158+O163+O167+O170+O177</f>
        <v>2392539.2199999997</v>
      </c>
      <c r="P139" s="34">
        <f>P140+P144+P148+P152+P158+P163+P167+P170+P177</f>
        <v>24067803.78</v>
      </c>
    </row>
    <row r="140" spans="1:16" ht="12.75">
      <c r="A140" s="18" t="s">
        <v>216</v>
      </c>
      <c r="B140" s="19" t="s">
        <v>109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SUM(O141:O142)</f>
        <v>0</v>
      </c>
      <c r="P140" s="34">
        <f>SUM(P141:P142)</f>
        <v>0</v>
      </c>
    </row>
    <row r="141" spans="1:16" ht="12.75">
      <c r="A141" s="20" t="s">
        <v>217</v>
      </c>
      <c r="B141" s="21" t="s">
        <v>218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 t="s">
        <v>219</v>
      </c>
      <c r="B142" s="21" t="s">
        <v>220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/>
      <c r="B143" s="2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/>
      <c r="P143" s="28"/>
    </row>
    <row r="144" spans="1:16" ht="12.75">
      <c r="A144" s="18" t="s">
        <v>221</v>
      </c>
      <c r="B144" s="19" t="s">
        <v>222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4">
        <f>SUM(O145:O146)</f>
        <v>0</v>
      </c>
      <c r="P144" s="34">
        <f>SUM(P145:P146)</f>
        <v>54752</v>
      </c>
    </row>
    <row r="145" spans="1:16" ht="12.75">
      <c r="A145" s="20" t="s">
        <v>223</v>
      </c>
      <c r="B145" s="21" t="s">
        <v>224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 t="s">
        <v>225</v>
      </c>
      <c r="B146" s="21" t="s">
        <v>226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54752</v>
      </c>
    </row>
    <row r="147" spans="1:16" ht="12.75">
      <c r="A147" s="20"/>
      <c r="B147" s="2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/>
      <c r="P147" s="28"/>
    </row>
    <row r="148" spans="1:16" ht="12.75">
      <c r="A148" s="18" t="s">
        <v>227</v>
      </c>
      <c r="B148" s="19" t="s">
        <v>113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4">
        <f>SUM(O149:O150)</f>
        <v>0</v>
      </c>
      <c r="P148" s="34">
        <f>SUM(P149:P150)</f>
        <v>0</v>
      </c>
    </row>
    <row r="149" spans="1:16" ht="12.75">
      <c r="A149" s="20" t="s">
        <v>228</v>
      </c>
      <c r="B149" s="21" t="s">
        <v>229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 t="s">
        <v>230</v>
      </c>
      <c r="B150" s="21" t="s">
        <v>231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/>
      <c r="B151" s="2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/>
      <c r="P151" s="28"/>
    </row>
    <row r="152" spans="1:16" ht="12.75">
      <c r="A152" s="18" t="s">
        <v>232</v>
      </c>
      <c r="B152" s="19" t="s">
        <v>115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4">
        <f>SUM(O153:O156)</f>
        <v>1499886.5</v>
      </c>
      <c r="P152" s="34">
        <f>SUM(P153:P156)</f>
        <v>17864259.68</v>
      </c>
    </row>
    <row r="153" spans="1:16" ht="12.75">
      <c r="A153" s="20" t="s">
        <v>233</v>
      </c>
      <c r="B153" s="21" t="s">
        <v>234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426886.5</v>
      </c>
      <c r="P153" s="28">
        <v>6090169.47</v>
      </c>
    </row>
    <row r="154" spans="1:16" ht="12.75">
      <c r="A154" s="20" t="s">
        <v>235</v>
      </c>
      <c r="B154" s="21" t="s">
        <v>236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88000</v>
      </c>
      <c r="P154" s="28">
        <v>1113512</v>
      </c>
    </row>
    <row r="155" spans="1:16" ht="12.75">
      <c r="A155" s="20" t="s">
        <v>237</v>
      </c>
      <c r="B155" s="21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985000</v>
      </c>
      <c r="P155" s="28">
        <v>10660578.21</v>
      </c>
    </row>
    <row r="156" spans="1:16" ht="12.75">
      <c r="A156" s="20" t="s">
        <v>239</v>
      </c>
      <c r="B156" s="21" t="s">
        <v>240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0</v>
      </c>
      <c r="P156" s="28">
        <v>0</v>
      </c>
    </row>
    <row r="157" spans="1:16" ht="12.75">
      <c r="A157" s="20"/>
      <c r="B157" s="2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/>
      <c r="P157" s="28"/>
    </row>
    <row r="158" spans="1:16" ht="12.75">
      <c r="A158" s="18" t="s">
        <v>241</v>
      </c>
      <c r="B158" s="19" t="s">
        <v>117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4">
        <f>SUM(O159:O161)</f>
        <v>892652.72</v>
      </c>
      <c r="P158" s="34">
        <f>SUM(P159:P161)</f>
        <v>6148792.1</v>
      </c>
    </row>
    <row r="159" spans="1:16" ht="12.75">
      <c r="A159" s="20" t="s">
        <v>242</v>
      </c>
      <c r="B159" s="21" t="s">
        <v>243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892652.72</v>
      </c>
      <c r="P159" s="28">
        <v>6148792.1</v>
      </c>
    </row>
    <row r="160" spans="1:16" ht="12.75">
      <c r="A160" s="20" t="s">
        <v>244</v>
      </c>
      <c r="B160" s="21" t="s">
        <v>245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246</v>
      </c>
      <c r="B161" s="21" t="s">
        <v>247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/>
      <c r="B162" s="2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/>
      <c r="P162" s="28"/>
    </row>
    <row r="163" spans="1:16" ht="12.75">
      <c r="A163" s="18" t="s">
        <v>248</v>
      </c>
      <c r="B163" s="19" t="s">
        <v>249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4">
        <f>SUM(O164:O165)</f>
        <v>0</v>
      </c>
      <c r="P163" s="34">
        <f>SUM(P164:P165)</f>
        <v>0</v>
      </c>
    </row>
    <row r="164" spans="1:16" ht="12.75">
      <c r="A164" s="20" t="s">
        <v>250</v>
      </c>
      <c r="B164" s="21" t="s">
        <v>251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 t="s">
        <v>252</v>
      </c>
      <c r="B165" s="21" t="s">
        <v>253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/>
      <c r="B166" s="2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/>
      <c r="P166" s="28"/>
    </row>
    <row r="167" spans="1:16" ht="12.75">
      <c r="A167" s="18" t="s">
        <v>254</v>
      </c>
      <c r="B167" s="19" t="s">
        <v>255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4">
        <f>O168</f>
        <v>0</v>
      </c>
      <c r="P167" s="34">
        <f>P168</f>
        <v>0</v>
      </c>
    </row>
    <row r="168" spans="1:16" ht="12.75">
      <c r="A168" s="20" t="s">
        <v>256</v>
      </c>
      <c r="B168" s="21" t="s">
        <v>257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>
        <v>0</v>
      </c>
      <c r="P168" s="28">
        <v>0</v>
      </c>
    </row>
    <row r="169" spans="1:16" ht="12.75">
      <c r="A169" s="20"/>
      <c r="B169" s="2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/>
      <c r="P169" s="28"/>
    </row>
    <row r="170" spans="1:16" ht="12.75">
      <c r="A170" s="18" t="s">
        <v>258</v>
      </c>
      <c r="B170" s="19" t="s">
        <v>259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34">
        <f>SUM(O171:O175)</f>
        <v>0</v>
      </c>
      <c r="P170" s="34">
        <f>SUM(P171:P175)</f>
        <v>0</v>
      </c>
    </row>
    <row r="171" spans="1:16" ht="12.75">
      <c r="A171" s="20" t="s">
        <v>260</v>
      </c>
      <c r="B171" s="21" t="s">
        <v>261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262</v>
      </c>
      <c r="B172" s="21" t="s">
        <v>263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264</v>
      </c>
      <c r="B173" s="21" t="s">
        <v>265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266</v>
      </c>
      <c r="B174" s="21" t="s">
        <v>267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268</v>
      </c>
      <c r="B175" s="21" t="s">
        <v>269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/>
      <c r="B176" s="2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/>
      <c r="P176" s="28"/>
    </row>
    <row r="177" spans="1:16" ht="12.75">
      <c r="A177" s="18" t="s">
        <v>270</v>
      </c>
      <c r="B177" s="19" t="s">
        <v>271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34">
        <f>SUM(O178:O179)</f>
        <v>0</v>
      </c>
      <c r="P177" s="34">
        <f>SUM(P178:P179)</f>
        <v>0</v>
      </c>
    </row>
    <row r="178" spans="1:16" ht="12.75">
      <c r="A178" s="20" t="s">
        <v>272</v>
      </c>
      <c r="B178" s="21" t="s">
        <v>273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 t="s">
        <v>274</v>
      </c>
      <c r="B179" s="21" t="s">
        <v>275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/>
      <c r="B180" s="2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/>
      <c r="P180" s="28"/>
    </row>
    <row r="181" spans="1:16" ht="12.75">
      <c r="A181" s="18" t="s">
        <v>276</v>
      </c>
      <c r="B181" s="19" t="s">
        <v>99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O182+O186+O190</f>
        <v>0</v>
      </c>
      <c r="P181" s="34">
        <f>P182+P186+P190</f>
        <v>0</v>
      </c>
    </row>
    <row r="182" spans="1:16" ht="12.75">
      <c r="A182" s="18" t="s">
        <v>277</v>
      </c>
      <c r="B182" s="19" t="s">
        <v>101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SUM(O183:O184)</f>
        <v>0</v>
      </c>
      <c r="P182" s="34">
        <f>SUM(P183:P184)</f>
        <v>0</v>
      </c>
    </row>
    <row r="183" spans="1:16" ht="12.75">
      <c r="A183" s="20" t="s">
        <v>278</v>
      </c>
      <c r="B183" s="21" t="s">
        <v>279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 t="s">
        <v>280</v>
      </c>
      <c r="B184" s="21" t="s">
        <v>281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/>
      <c r="B185" s="2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/>
      <c r="P185" s="28"/>
    </row>
    <row r="186" spans="1:16" ht="12.75">
      <c r="A186" s="18" t="s">
        <v>282</v>
      </c>
      <c r="B186" s="19" t="s">
        <v>103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34">
        <f>SUM(O187:O188)</f>
        <v>0</v>
      </c>
      <c r="P186" s="34">
        <f>SUM(P187:P188)</f>
        <v>0</v>
      </c>
    </row>
    <row r="187" spans="1:16" ht="12.75">
      <c r="A187" s="20" t="s">
        <v>283</v>
      </c>
      <c r="B187" s="21" t="s">
        <v>284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 t="s">
        <v>285</v>
      </c>
      <c r="B188" s="21" t="s">
        <v>286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/>
      <c r="B189" s="2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/>
      <c r="P189" s="28"/>
    </row>
    <row r="190" spans="1:16" ht="12.75">
      <c r="A190" s="18" t="s">
        <v>287</v>
      </c>
      <c r="B190" s="19" t="s">
        <v>105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34">
        <f>SUM(O191:O192)</f>
        <v>0</v>
      </c>
      <c r="P190" s="34">
        <f>SUM(P191:P192)</f>
        <v>0</v>
      </c>
    </row>
    <row r="191" spans="1:16" ht="12.75">
      <c r="A191" s="20" t="s">
        <v>288</v>
      </c>
      <c r="B191" s="21" t="s">
        <v>289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 t="s">
        <v>290</v>
      </c>
      <c r="B192" s="21" t="s">
        <v>291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/>
      <c r="B193" s="2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/>
      <c r="P193" s="28"/>
    </row>
    <row r="194" spans="1:16" ht="12.75">
      <c r="A194" s="18" t="s">
        <v>292</v>
      </c>
      <c r="B194" s="19" t="s">
        <v>293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O195+O199+O203+O207+O210</f>
        <v>3384952.62</v>
      </c>
      <c r="P194" s="34">
        <f>P195+P199+P203+P207+P210</f>
        <v>17785456.67</v>
      </c>
    </row>
    <row r="195" spans="1:16" ht="12.75">
      <c r="A195" s="18" t="s">
        <v>294</v>
      </c>
      <c r="B195" s="19" t="s">
        <v>295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SUM(O196:O197)</f>
        <v>3354723.41</v>
      </c>
      <c r="P195" s="34">
        <f>SUM(P196:P197)</f>
        <v>17756098.69</v>
      </c>
    </row>
    <row r="196" spans="1:16" ht="12.75">
      <c r="A196" s="20" t="s">
        <v>296</v>
      </c>
      <c r="B196" s="21" t="s">
        <v>297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3354723.41</v>
      </c>
      <c r="P196" s="28">
        <v>17756098.69</v>
      </c>
    </row>
    <row r="197" spans="1:16" ht="12.75">
      <c r="A197" s="20" t="s">
        <v>298</v>
      </c>
      <c r="B197" s="21" t="s">
        <v>299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/>
      <c r="B198" s="2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/>
      <c r="P198" s="28"/>
    </row>
    <row r="199" spans="1:16" ht="12.75">
      <c r="A199" s="18" t="s">
        <v>300</v>
      </c>
      <c r="B199" s="19" t="s">
        <v>301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34">
        <f>SUM(O200:O201)</f>
        <v>30229.21</v>
      </c>
      <c r="P199" s="34">
        <f>SUM(P200:P201)</f>
        <v>29357.98</v>
      </c>
    </row>
    <row r="200" spans="1:16" ht="12.75">
      <c r="A200" s="20" t="s">
        <v>302</v>
      </c>
      <c r="B200" s="21" t="s">
        <v>303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30229.21</v>
      </c>
      <c r="P200" s="28">
        <v>29357.98</v>
      </c>
    </row>
    <row r="201" spans="1:16" ht="12.75">
      <c r="A201" s="20" t="s">
        <v>304</v>
      </c>
      <c r="B201" s="21" t="s">
        <v>305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/>
      <c r="B202" s="2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/>
      <c r="P202" s="28"/>
    </row>
    <row r="203" spans="1:16" ht="12.75">
      <c r="A203" s="18" t="s">
        <v>306</v>
      </c>
      <c r="B203" s="19" t="s">
        <v>307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4">
        <f>SUM(O204:O205)</f>
        <v>0</v>
      </c>
      <c r="P203" s="34">
        <f>SUM(P204:P205)</f>
        <v>0</v>
      </c>
    </row>
    <row r="204" spans="1:16" ht="12.75">
      <c r="A204" s="20" t="s">
        <v>308</v>
      </c>
      <c r="B204" s="21" t="s">
        <v>309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 t="s">
        <v>310</v>
      </c>
      <c r="B205" s="21" t="s">
        <v>311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/>
      <c r="P206" s="28"/>
    </row>
    <row r="207" spans="1:16" ht="12.75">
      <c r="A207" s="18" t="s">
        <v>312</v>
      </c>
      <c r="B207" s="19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4">
        <f>O208</f>
        <v>0</v>
      </c>
      <c r="P207" s="34">
        <f>P208</f>
        <v>0</v>
      </c>
    </row>
    <row r="208" spans="1:16" ht="12.75">
      <c r="A208" s="20" t="s">
        <v>314</v>
      </c>
      <c r="B208" s="21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>
        <v>0</v>
      </c>
      <c r="P208" s="28">
        <v>0</v>
      </c>
    </row>
    <row r="209" spans="1:16" ht="12.75">
      <c r="A209" s="20"/>
      <c r="B209" s="2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/>
      <c r="P209" s="28"/>
    </row>
    <row r="210" spans="1:16" ht="12.75">
      <c r="A210" s="18" t="s">
        <v>315</v>
      </c>
      <c r="B210" s="19" t="s">
        <v>316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34">
        <f>SUM(O211:O212)</f>
        <v>0</v>
      </c>
      <c r="P210" s="34">
        <f>SUM(P211:P212)</f>
        <v>0</v>
      </c>
    </row>
    <row r="211" spans="1:16" ht="12.75">
      <c r="A211" s="20" t="s">
        <v>317</v>
      </c>
      <c r="B211" s="21" t="s">
        <v>318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 t="s">
        <v>319</v>
      </c>
      <c r="B212" s="21" t="s">
        <v>320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/>
      <c r="B213" s="2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/>
      <c r="P213" s="28"/>
    </row>
    <row r="214" spans="1:16" ht="12.75">
      <c r="A214" s="18" t="s">
        <v>321</v>
      </c>
      <c r="B214" s="19" t="s">
        <v>322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O215+O224+O228+O235+O238+O241</f>
        <v>0</v>
      </c>
      <c r="P214" s="34">
        <f>P215+P224+P228+P235+P238+P241</f>
        <v>0</v>
      </c>
    </row>
    <row r="215" spans="1:16" ht="12.75">
      <c r="A215" s="18" t="s">
        <v>323</v>
      </c>
      <c r="B215" s="19" t="s">
        <v>324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SUM(O216:O223)</f>
        <v>0</v>
      </c>
      <c r="P215" s="34">
        <f>SUM(P216:P223)</f>
        <v>0</v>
      </c>
    </row>
    <row r="216" spans="1:16" ht="12.75">
      <c r="A216" s="20" t="s">
        <v>325</v>
      </c>
      <c r="B216" s="21" t="s">
        <v>326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327</v>
      </c>
      <c r="B217" s="21" t="s">
        <v>328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329</v>
      </c>
      <c r="B218" s="21" t="s">
        <v>330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331</v>
      </c>
      <c r="B219" s="21" t="s">
        <v>332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333</v>
      </c>
      <c r="B220" s="21" t="s">
        <v>334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335</v>
      </c>
      <c r="B221" s="21" t="s">
        <v>336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337</v>
      </c>
      <c r="B222" s="21" t="s">
        <v>338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>
        <v>5518</v>
      </c>
      <c r="B223" s="43" t="s">
        <v>389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7">
        <v>0</v>
      </c>
    </row>
    <row r="224" spans="1:16" ht="12.75">
      <c r="A224" s="18" t="s">
        <v>339</v>
      </c>
      <c r="B224" s="19" t="s">
        <v>340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34">
        <f>SUM(O225:O226)</f>
        <v>0</v>
      </c>
      <c r="P224" s="34">
        <f>SUM(P225:P226)</f>
        <v>0</v>
      </c>
    </row>
    <row r="225" spans="1:16" ht="12.75">
      <c r="A225" s="20" t="s">
        <v>341</v>
      </c>
      <c r="B225" s="21" t="s">
        <v>342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 t="s">
        <v>343</v>
      </c>
      <c r="B226" s="21" t="s">
        <v>344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/>
      <c r="B227" s="2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/>
      <c r="P227" s="28"/>
    </row>
    <row r="228" spans="1:16" ht="12.75">
      <c r="A228" s="18" t="s">
        <v>345</v>
      </c>
      <c r="B228" s="19" t="s">
        <v>346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34">
        <f>SUM(O229:O233)</f>
        <v>0</v>
      </c>
      <c r="P228" s="34">
        <f>SUM(P229:P233)</f>
        <v>0</v>
      </c>
    </row>
    <row r="229" spans="1:16" ht="12.75">
      <c r="A229" s="20" t="s">
        <v>347</v>
      </c>
      <c r="B229" s="21" t="s">
        <v>348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349</v>
      </c>
      <c r="B230" s="21" t="s">
        <v>350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351</v>
      </c>
      <c r="B231" s="21" t="s">
        <v>352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353</v>
      </c>
      <c r="B232" s="21" t="s">
        <v>354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355</v>
      </c>
      <c r="B233" s="21" t="s">
        <v>356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/>
      <c r="B234" s="2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/>
      <c r="P234" s="28"/>
    </row>
    <row r="235" spans="1:16" ht="12.75">
      <c r="A235" s="18" t="s">
        <v>357</v>
      </c>
      <c r="B235" s="19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4">
        <f>O236</f>
        <v>0</v>
      </c>
      <c r="P235" s="34">
        <f>P236</f>
        <v>0</v>
      </c>
    </row>
    <row r="236" spans="1:16" ht="12.75">
      <c r="A236" s="20" t="s">
        <v>359</v>
      </c>
      <c r="B236" s="21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>
        <v>0</v>
      </c>
      <c r="P236" s="28">
        <v>0</v>
      </c>
    </row>
    <row r="237" spans="1:16" ht="12.75">
      <c r="A237" s="20"/>
      <c r="B237" s="2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/>
      <c r="P237" s="28"/>
    </row>
    <row r="238" spans="1:16" ht="12.75">
      <c r="A238" s="18" t="s">
        <v>360</v>
      </c>
      <c r="B238" s="19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34">
        <f>O239</f>
        <v>0</v>
      </c>
      <c r="P238" s="34">
        <f>P239</f>
        <v>0</v>
      </c>
    </row>
    <row r="239" spans="1:16" ht="12.75">
      <c r="A239" s="20" t="s">
        <v>362</v>
      </c>
      <c r="B239" s="21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>
        <v>0</v>
      </c>
      <c r="P239" s="28">
        <v>0</v>
      </c>
    </row>
    <row r="240" spans="1:16" ht="12.75">
      <c r="A240" s="20"/>
      <c r="B240" s="2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/>
      <c r="P240" s="28"/>
    </row>
    <row r="241" spans="1:16" ht="12.75">
      <c r="A241" s="18" t="s">
        <v>363</v>
      </c>
      <c r="B241" s="19" t="s">
        <v>364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34">
        <f>SUM(O242:O249)</f>
        <v>0</v>
      </c>
      <c r="P241" s="34">
        <f>SUM(P242:P249)</f>
        <v>0</v>
      </c>
    </row>
    <row r="242" spans="1:16" ht="12.75">
      <c r="A242" s="20" t="s">
        <v>365</v>
      </c>
      <c r="B242" s="21" t="s">
        <v>366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367</v>
      </c>
      <c r="B243" s="21" t="s">
        <v>368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369</v>
      </c>
      <c r="B244" s="21" t="s">
        <v>370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371</v>
      </c>
      <c r="B245" s="21" t="s">
        <v>372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373</v>
      </c>
      <c r="B246" s="21" t="s">
        <v>374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375</v>
      </c>
      <c r="B247" s="21" t="s">
        <v>153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376</v>
      </c>
      <c r="B248" s="21" t="s">
        <v>377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378</v>
      </c>
      <c r="B249" s="21" t="s">
        <v>379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/>
      <c r="B250" s="2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/>
      <c r="P250" s="28"/>
    </row>
    <row r="251" spans="1:16" ht="12.75">
      <c r="A251" s="20">
        <v>5600</v>
      </c>
      <c r="B251" s="21" t="s">
        <v>386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2">
        <f>SUM(O252:O253)</f>
        <v>0</v>
      </c>
      <c r="P251" s="42">
        <f>SUM(P252:P253)</f>
        <v>0</v>
      </c>
    </row>
    <row r="252" spans="1:16" ht="12.75">
      <c r="A252" s="20">
        <v>5610</v>
      </c>
      <c r="B252" s="21" t="s">
        <v>387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7">
        <v>0</v>
      </c>
      <c r="P252" s="28">
        <v>0</v>
      </c>
    </row>
    <row r="253" spans="1:16" ht="12.75">
      <c r="A253" s="20">
        <v>5611</v>
      </c>
      <c r="B253" s="21" t="s">
        <v>392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8"/>
      <c r="B254" s="9" t="s">
        <v>382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34">
        <f>O108+O139+O181+O194+O214+O251</f>
        <v>55081930.46</v>
      </c>
      <c r="P254" s="34">
        <f>P108+P139+P181+P194+P214+P251</f>
        <v>345643044.49000007</v>
      </c>
    </row>
    <row r="255" spans="1:16" ht="12.75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/>
      <c r="P255" s="28"/>
    </row>
    <row r="256" spans="1:16" ht="12.75">
      <c r="A256" s="8"/>
      <c r="B256" s="9" t="s">
        <v>393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34">
        <f>O105-O254</f>
        <v>45759265.27</v>
      </c>
      <c r="P256" s="34">
        <f>P105-P254</f>
        <v>101211467.62999994</v>
      </c>
    </row>
    <row r="257" spans="1:16" ht="3" customHeight="1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29"/>
      <c r="P257" s="30"/>
    </row>
    <row r="262" spans="1:16" ht="12.75">
      <c r="A262" s="6"/>
      <c r="B262" s="12"/>
      <c r="C262" s="12"/>
      <c r="D262" s="14"/>
      <c r="E262" s="12"/>
      <c r="F262" s="12"/>
      <c r="H262" s="6"/>
      <c r="I262" s="6"/>
      <c r="J262" s="41"/>
      <c r="K262" s="6"/>
      <c r="L262" s="6"/>
      <c r="N262" s="12"/>
      <c r="O262" s="38"/>
      <c r="P262" s="31"/>
    </row>
    <row r="263" spans="4:15" ht="12.75">
      <c r="D263" s="13" t="s">
        <v>396</v>
      </c>
      <c r="J263" s="13"/>
      <c r="O263" s="32" t="s">
        <v>397</v>
      </c>
    </row>
    <row r="264" spans="4:15" ht="12.75">
      <c r="D264" s="13" t="s">
        <v>398</v>
      </c>
      <c r="J264" s="13"/>
      <c r="O264" s="32" t="s">
        <v>399</v>
      </c>
    </row>
    <row r="265" ht="15">
      <c r="B265" t="s">
        <v>385</v>
      </c>
    </row>
    <row r="269" spans="6:14" ht="12.75">
      <c r="F269" s="51" t="s">
        <v>400</v>
      </c>
      <c r="G269" s="51"/>
      <c r="H269" s="51"/>
      <c r="I269" s="51"/>
      <c r="J269" s="51"/>
      <c r="K269" s="51"/>
      <c r="L269" s="51"/>
      <c r="M269" s="51"/>
      <c r="N269" s="51"/>
    </row>
    <row r="270" spans="6:14" ht="12.75"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</sheetData>
  <sheetProtection/>
  <mergeCells count="4">
    <mergeCell ref="A1:P1"/>
    <mergeCell ref="A2:P2"/>
    <mergeCell ref="A3:P3"/>
    <mergeCell ref="F269:N272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2018-03-21T22:35:46Z</cp:lastPrinted>
  <dcterms:created xsi:type="dcterms:W3CDTF">2010-12-03T18:40:30Z</dcterms:created>
  <dcterms:modified xsi:type="dcterms:W3CDTF">2018-03-21T22:35:48Z</dcterms:modified>
  <cp:category/>
  <cp:version/>
  <cp:contentType/>
  <cp:contentStatus/>
</cp:coreProperties>
</file>