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/>
  <c r="H81" s="1"/>
  <c r="E80"/>
  <c r="H80" s="1"/>
  <c r="E79"/>
  <c r="H79" s="1"/>
  <c r="E78"/>
  <c r="H78" s="1"/>
  <c r="E77"/>
  <c r="H77" s="1"/>
  <c r="E76"/>
  <c r="H76" s="1"/>
  <c r="E74"/>
  <c r="H74" s="1"/>
  <c r="E73"/>
  <c r="H73" s="1"/>
  <c r="E72"/>
  <c r="H72" s="1"/>
  <c r="E70"/>
  <c r="H70" s="1"/>
  <c r="E69"/>
  <c r="H69" s="1"/>
  <c r="E68"/>
  <c r="H68" s="1"/>
  <c r="E67"/>
  <c r="H67" s="1"/>
  <c r="E66"/>
  <c r="H66" s="1"/>
  <c r="E65"/>
  <c r="H65" s="1"/>
  <c r="E64"/>
  <c r="H64" s="1"/>
  <c r="E62"/>
  <c r="H62" s="1"/>
  <c r="E61"/>
  <c r="H61" s="1"/>
  <c r="E60"/>
  <c r="H60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8"/>
  <c r="H18" s="1"/>
  <c r="E17"/>
  <c r="H17" s="1"/>
  <c r="E16"/>
  <c r="H16" s="1"/>
  <c r="E15"/>
  <c r="H15" s="1"/>
  <c r="E14"/>
  <c r="H14" s="1"/>
  <c r="E13"/>
  <c r="H13" s="1"/>
  <c r="E12"/>
  <c r="H12" s="1"/>
  <c r="C11"/>
  <c r="D11"/>
  <c r="G71"/>
  <c r="F71"/>
  <c r="D71"/>
  <c r="C71"/>
  <c r="G75"/>
  <c r="F75"/>
  <c r="G63"/>
  <c r="F63"/>
  <c r="G59"/>
  <c r="F59"/>
  <c r="G49"/>
  <c r="F49"/>
  <c r="G39"/>
  <c r="F39"/>
  <c r="G29"/>
  <c r="F29"/>
  <c r="G19"/>
  <c r="F19"/>
  <c r="D75"/>
  <c r="C75"/>
  <c r="D63"/>
  <c r="C63"/>
  <c r="D59"/>
  <c r="C59"/>
  <c r="D49"/>
  <c r="C49"/>
  <c r="D29"/>
  <c r="C29"/>
  <c r="D39"/>
  <c r="C39"/>
  <c r="D19"/>
  <c r="C19"/>
  <c r="G11"/>
  <c r="F11"/>
  <c r="E49" l="1"/>
  <c r="F83"/>
  <c r="E11"/>
  <c r="H11" s="1"/>
  <c r="E19"/>
  <c r="H19" s="1"/>
  <c r="E75"/>
  <c r="H75" s="1"/>
  <c r="E71"/>
  <c r="H71" s="1"/>
  <c r="C83"/>
  <c r="E29"/>
  <c r="H29" s="1"/>
  <c r="H49"/>
  <c r="E63"/>
  <c r="H63" s="1"/>
  <c r="D83"/>
  <c r="E59"/>
  <c r="H59" s="1"/>
  <c r="G83"/>
  <c r="E39"/>
  <c r="H39" s="1"/>
  <c r="E83" l="1"/>
  <c r="H83" s="1"/>
</calcChain>
</file>

<file path=xl/sharedStrings.xml><?xml version="1.0" encoding="utf-8"?>
<sst xmlns="http://schemas.openxmlformats.org/spreadsheetml/2006/main" count="91" uniqueCount="91">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</sst>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8"/>
      <color theme="1"/>
      <name val="C39HrP48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8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10" fillId="0" borderId="0" xfId="0" applyNumberFormat="1" applyFont="1" applyAlignment="1">
      <alignment vertic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topLeftCell="A77" zoomScaleNormal="100" workbookViewId="0">
      <selection activeCell="C95" sqref="C95"/>
    </sheetView>
  </sheetViews>
  <sheetFormatPr baseColWidth="10" defaultRowHeight="15"/>
  <cols>
    <col min="1" max="1" width="1.85546875" customWidth="1"/>
    <col min="2" max="2" width="66.7109375" customWidth="1"/>
    <col min="3" max="3" width="18" style="1" customWidth="1"/>
    <col min="4" max="4" width="17.42578125" style="1" customWidth="1"/>
    <col min="5" max="5" width="19.28515625" style="1" customWidth="1"/>
    <col min="6" max="6" width="16.42578125" style="1" customWidth="1"/>
    <col min="7" max="7" width="17.7109375" style="1" customWidth="1"/>
    <col min="8" max="8" width="14.7109375" style="1" customWidth="1"/>
  </cols>
  <sheetData>
    <row r="1" spans="1:8" ht="34.5" customHeight="1">
      <c r="A1" t="s">
        <v>84</v>
      </c>
    </row>
    <row r="2" spans="1:8" ht="35.25" customHeight="1">
      <c r="A2" s="42" t="s">
        <v>81</v>
      </c>
      <c r="B2" s="43"/>
      <c r="C2" s="43"/>
      <c r="D2" s="43"/>
      <c r="E2" s="43"/>
      <c r="F2" s="43"/>
      <c r="G2" s="43"/>
      <c r="H2" s="43"/>
    </row>
    <row r="3" spans="1:8" ht="17.100000000000001" customHeight="1">
      <c r="A3" s="44" t="s">
        <v>85</v>
      </c>
      <c r="B3" s="44"/>
      <c r="C3" s="44"/>
      <c r="D3" s="44"/>
      <c r="E3" s="44"/>
      <c r="F3" s="44"/>
      <c r="G3" s="44"/>
      <c r="H3" s="44"/>
    </row>
    <row r="4" spans="1:8" ht="15.75">
      <c r="A4" s="49"/>
      <c r="B4" s="49"/>
      <c r="C4" s="49"/>
      <c r="D4" s="49"/>
      <c r="E4" s="49"/>
      <c r="F4" s="49"/>
      <c r="G4" s="49"/>
      <c r="H4" s="49"/>
    </row>
    <row r="5" spans="1:8" ht="5.25" customHeight="1"/>
    <row r="6" spans="1:8" ht="15" customHeight="1">
      <c r="A6" s="50" t="s">
        <v>78</v>
      </c>
      <c r="B6" s="51"/>
      <c r="C6" s="58" t="s">
        <v>77</v>
      </c>
      <c r="D6" s="59"/>
      <c r="E6" s="59"/>
      <c r="F6" s="59"/>
      <c r="G6" s="60"/>
      <c r="H6" s="56" t="s">
        <v>79</v>
      </c>
    </row>
    <row r="7" spans="1:8" ht="36" customHeight="1">
      <c r="A7" s="52"/>
      <c r="B7" s="53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57"/>
    </row>
    <row r="8" spans="1:8" ht="15" customHeight="1">
      <c r="A8" s="54"/>
      <c r="B8" s="55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179501130</v>
      </c>
      <c r="D11" s="35">
        <f>SUM(D12:D18)</f>
        <v>-11642015.570000004</v>
      </c>
      <c r="E11" s="35">
        <f t="shared" ref="E11:E74" si="0">C11+D11</f>
        <v>167859114.43000001</v>
      </c>
      <c r="F11" s="35">
        <f>SUM(F12:F18)</f>
        <v>167859114.42999998</v>
      </c>
      <c r="G11" s="35">
        <f>SUM(G12:G18)</f>
        <v>167859114.42999998</v>
      </c>
      <c r="H11" s="35">
        <f>E11-F11</f>
        <v>0</v>
      </c>
    </row>
    <row r="12" spans="1:8" s="21" customFormat="1" ht="15.75">
      <c r="A12" s="19"/>
      <c r="B12" s="20" t="s">
        <v>13</v>
      </c>
      <c r="C12" s="36">
        <v>113337316</v>
      </c>
      <c r="D12" s="36">
        <v>-46416438.600000001</v>
      </c>
      <c r="E12" s="40">
        <f t="shared" si="0"/>
        <v>66920877.399999999</v>
      </c>
      <c r="F12" s="36">
        <v>66920877.399999999</v>
      </c>
      <c r="G12" s="36">
        <v>66920877.399999999</v>
      </c>
      <c r="H12" s="37">
        <f t="shared" ref="H12:H75" si="1">E12-F12</f>
        <v>0</v>
      </c>
    </row>
    <row r="13" spans="1:8" s="21" customFormat="1" ht="15.75">
      <c r="A13" s="22"/>
      <c r="B13" s="20" t="s">
        <v>14</v>
      </c>
      <c r="C13" s="36">
        <v>36921520</v>
      </c>
      <c r="D13" s="36">
        <v>42825912.259999998</v>
      </c>
      <c r="E13" s="40">
        <f t="shared" si="0"/>
        <v>79747432.25999999</v>
      </c>
      <c r="F13" s="36">
        <v>79747432.260000005</v>
      </c>
      <c r="G13" s="36">
        <v>79747432.260000005</v>
      </c>
      <c r="H13" s="37">
        <f t="shared" si="1"/>
        <v>0</v>
      </c>
    </row>
    <row r="14" spans="1:8" s="21" customFormat="1" ht="15.75">
      <c r="A14" s="22"/>
      <c r="B14" s="20" t="s">
        <v>15</v>
      </c>
      <c r="C14" s="36">
        <v>21024405</v>
      </c>
      <c r="D14" s="36">
        <v>-2541806.6800000002</v>
      </c>
      <c r="E14" s="40">
        <f t="shared" si="0"/>
        <v>18482598.32</v>
      </c>
      <c r="F14" s="36">
        <v>18482598.32</v>
      </c>
      <c r="G14" s="36">
        <v>18482598.32</v>
      </c>
      <c r="H14" s="37">
        <f t="shared" si="1"/>
        <v>0</v>
      </c>
    </row>
    <row r="15" spans="1:8" s="21" customFormat="1" ht="15.75">
      <c r="A15" s="22"/>
      <c r="B15" s="20" t="s">
        <v>16</v>
      </c>
      <c r="C15" s="36">
        <v>1550000</v>
      </c>
      <c r="D15" s="36">
        <v>-1550000</v>
      </c>
      <c r="E15" s="40">
        <f t="shared" si="0"/>
        <v>0</v>
      </c>
      <c r="F15" s="36">
        <v>0</v>
      </c>
      <c r="G15" s="36">
        <v>0</v>
      </c>
      <c r="H15" s="37">
        <f t="shared" si="1"/>
        <v>0</v>
      </c>
    </row>
    <row r="16" spans="1:8" s="21" customFormat="1" ht="15.75">
      <c r="A16" s="22"/>
      <c r="B16" s="20" t="s">
        <v>17</v>
      </c>
      <c r="C16" s="36">
        <v>4688800</v>
      </c>
      <c r="D16" s="36">
        <v>-1980593.55</v>
      </c>
      <c r="E16" s="40">
        <f t="shared" si="0"/>
        <v>2708206.45</v>
      </c>
      <c r="F16" s="36">
        <v>2708206.45</v>
      </c>
      <c r="G16" s="36">
        <v>2708206.45</v>
      </c>
      <c r="H16" s="37">
        <f t="shared" si="1"/>
        <v>0</v>
      </c>
    </row>
    <row r="17" spans="1:8" s="21" customFormat="1" ht="15.75">
      <c r="A17" s="22"/>
      <c r="B17" s="20" t="s">
        <v>18</v>
      </c>
      <c r="C17" s="36">
        <v>1979089</v>
      </c>
      <c r="D17" s="36">
        <v>-1979089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37917576</v>
      </c>
      <c r="D19" s="35">
        <f>SUM(D20:D28)</f>
        <v>38165167.309999995</v>
      </c>
      <c r="E19" s="35">
        <f t="shared" si="0"/>
        <v>76082743.310000002</v>
      </c>
      <c r="F19" s="35">
        <f>SUM(F20:F28)</f>
        <v>76082743.310000017</v>
      </c>
      <c r="G19" s="35">
        <f>SUM(G20:G28)</f>
        <v>64811128.229999997</v>
      </c>
      <c r="H19" s="35">
        <f t="shared" si="1"/>
        <v>0</v>
      </c>
    </row>
    <row r="20" spans="1:8" s="21" customFormat="1" ht="31.5">
      <c r="A20" s="24"/>
      <c r="B20" s="29" t="s">
        <v>20</v>
      </c>
      <c r="C20" s="36">
        <v>6496797</v>
      </c>
      <c r="D20" s="36">
        <v>8708283.5299999993</v>
      </c>
      <c r="E20" s="40">
        <f t="shared" si="0"/>
        <v>15205080.529999999</v>
      </c>
      <c r="F20" s="36">
        <v>15205080.529999999</v>
      </c>
      <c r="G20" s="36">
        <v>13471380.25</v>
      </c>
      <c r="H20" s="37">
        <f t="shared" si="1"/>
        <v>0</v>
      </c>
    </row>
    <row r="21" spans="1:8" s="21" customFormat="1" ht="15.75">
      <c r="A21" s="25"/>
      <c r="B21" s="20" t="s">
        <v>21</v>
      </c>
      <c r="C21" s="36">
        <v>1232179</v>
      </c>
      <c r="D21" s="36">
        <v>1059645.8</v>
      </c>
      <c r="E21" s="40">
        <f t="shared" si="0"/>
        <v>2291824.7999999998</v>
      </c>
      <c r="F21" s="36">
        <v>2291824.7999999998</v>
      </c>
      <c r="G21" s="36">
        <v>2291824.7999999998</v>
      </c>
      <c r="H21" s="37">
        <f t="shared" si="1"/>
        <v>0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6745184</v>
      </c>
      <c r="D23" s="36">
        <v>12329278.529999999</v>
      </c>
      <c r="E23" s="40">
        <f t="shared" si="0"/>
        <v>19074462.530000001</v>
      </c>
      <c r="F23" s="36">
        <v>19074462.530000001</v>
      </c>
      <c r="G23" s="36">
        <v>9536547.7300000004</v>
      </c>
      <c r="H23" s="37">
        <f t="shared" si="1"/>
        <v>0</v>
      </c>
    </row>
    <row r="24" spans="1:8" s="21" customFormat="1" ht="15.75">
      <c r="A24" s="25"/>
      <c r="B24" s="20" t="s">
        <v>24</v>
      </c>
      <c r="C24" s="36">
        <v>3497416</v>
      </c>
      <c r="D24" s="36">
        <v>2683417.21</v>
      </c>
      <c r="E24" s="40">
        <f t="shared" si="0"/>
        <v>6180833.21</v>
      </c>
      <c r="F24" s="36">
        <v>6180833.21</v>
      </c>
      <c r="G24" s="36">
        <v>6180833.21</v>
      </c>
      <c r="H24" s="37">
        <f t="shared" si="1"/>
        <v>0</v>
      </c>
    </row>
    <row r="25" spans="1:8" s="21" customFormat="1" ht="15.75">
      <c r="A25" s="25"/>
      <c r="B25" s="20" t="s">
        <v>25</v>
      </c>
      <c r="C25" s="36">
        <v>15120000</v>
      </c>
      <c r="D25" s="36">
        <v>9609873.1699999999</v>
      </c>
      <c r="E25" s="40">
        <f t="shared" si="0"/>
        <v>24729873.170000002</v>
      </c>
      <c r="F25" s="36">
        <v>24729873.170000002</v>
      </c>
      <c r="G25" s="36">
        <v>24729873.170000002</v>
      </c>
      <c r="H25" s="37">
        <f t="shared" si="1"/>
        <v>0</v>
      </c>
    </row>
    <row r="26" spans="1:8" s="21" customFormat="1" ht="15.75">
      <c r="A26" s="25"/>
      <c r="B26" s="20" t="s">
        <v>26</v>
      </c>
      <c r="C26" s="36">
        <v>1695000</v>
      </c>
      <c r="D26" s="36">
        <v>3113110.84</v>
      </c>
      <c r="E26" s="40">
        <f t="shared" si="0"/>
        <v>4808110.84</v>
      </c>
      <c r="F26" s="36">
        <v>4808110.84</v>
      </c>
      <c r="G26" s="36">
        <v>4808110.84</v>
      </c>
      <c r="H26" s="37">
        <f t="shared" si="1"/>
        <v>0</v>
      </c>
    </row>
    <row r="27" spans="1:8" s="21" customFormat="1" ht="15.75">
      <c r="A27" s="25"/>
      <c r="B27" s="20" t="s">
        <v>27</v>
      </c>
      <c r="C27" s="36">
        <v>50000</v>
      </c>
      <c r="D27" s="36">
        <v>-50000</v>
      </c>
      <c r="E27" s="40">
        <f t="shared" si="0"/>
        <v>0</v>
      </c>
      <c r="F27" s="36">
        <v>0</v>
      </c>
      <c r="G27" s="36">
        <v>0</v>
      </c>
      <c r="H27" s="37">
        <f t="shared" si="1"/>
        <v>0</v>
      </c>
    </row>
    <row r="28" spans="1:8" s="21" customFormat="1" ht="15.75">
      <c r="A28" s="26"/>
      <c r="B28" s="20" t="s">
        <v>28</v>
      </c>
      <c r="C28" s="36">
        <v>3081000</v>
      </c>
      <c r="D28" s="36">
        <v>711558.23</v>
      </c>
      <c r="E28" s="40">
        <f t="shared" si="0"/>
        <v>3792558.23</v>
      </c>
      <c r="F28" s="36">
        <v>3792558.23</v>
      </c>
      <c r="G28" s="36">
        <v>3792558.23</v>
      </c>
      <c r="H28" s="37">
        <f t="shared" si="1"/>
        <v>0</v>
      </c>
    </row>
    <row r="29" spans="1:8">
      <c r="A29" s="13" t="s">
        <v>5</v>
      </c>
      <c r="B29" s="12"/>
      <c r="C29" s="35">
        <f>SUM(C30:C38)</f>
        <v>81656276</v>
      </c>
      <c r="D29" s="35">
        <f>SUM(D30:D38)</f>
        <v>50734411.019999981</v>
      </c>
      <c r="E29" s="35">
        <f t="shared" si="0"/>
        <v>132390687.01999998</v>
      </c>
      <c r="F29" s="35">
        <f>SUM(F30:F38)</f>
        <v>132390687.02000003</v>
      </c>
      <c r="G29" s="35">
        <f>SUM(G30:G38)</f>
        <v>126311480.75000001</v>
      </c>
      <c r="H29" s="35">
        <f t="shared" si="1"/>
        <v>0</v>
      </c>
    </row>
    <row r="30" spans="1:8" s="21" customFormat="1" ht="15.75">
      <c r="A30" s="19"/>
      <c r="B30" s="20" t="s">
        <v>29</v>
      </c>
      <c r="C30" s="36">
        <v>36419165</v>
      </c>
      <c r="D30" s="36">
        <v>9121987.1699999999</v>
      </c>
      <c r="E30" s="40">
        <f t="shared" si="0"/>
        <v>45541152.170000002</v>
      </c>
      <c r="F30" s="36">
        <v>45541152.170000002</v>
      </c>
      <c r="G30" s="36">
        <v>44051578.479999997</v>
      </c>
      <c r="H30" s="37">
        <f t="shared" si="1"/>
        <v>0</v>
      </c>
    </row>
    <row r="31" spans="1:8" s="21" customFormat="1" ht="15.75">
      <c r="A31" s="22"/>
      <c r="B31" s="20" t="s">
        <v>30</v>
      </c>
      <c r="C31" s="36">
        <v>2672004</v>
      </c>
      <c r="D31" s="36">
        <v>22971609.239999998</v>
      </c>
      <c r="E31" s="40">
        <f t="shared" si="0"/>
        <v>25643613.239999998</v>
      </c>
      <c r="F31" s="36">
        <v>25643613.239999998</v>
      </c>
      <c r="G31" s="36">
        <v>25643613.239999998</v>
      </c>
      <c r="H31" s="37">
        <f t="shared" si="1"/>
        <v>0</v>
      </c>
    </row>
    <row r="32" spans="1:8" s="21" customFormat="1" ht="15.75">
      <c r="A32" s="22"/>
      <c r="B32" s="20" t="s">
        <v>31</v>
      </c>
      <c r="C32" s="36">
        <v>1452340</v>
      </c>
      <c r="D32" s="36">
        <v>6798841.8700000001</v>
      </c>
      <c r="E32" s="40">
        <f t="shared" si="0"/>
        <v>8251181.8700000001</v>
      </c>
      <c r="F32" s="36">
        <v>8251181.8700000001</v>
      </c>
      <c r="G32" s="36">
        <v>8251181.8700000001</v>
      </c>
      <c r="H32" s="37">
        <f t="shared" si="1"/>
        <v>0</v>
      </c>
    </row>
    <row r="33" spans="1:8" s="21" customFormat="1" ht="15.75">
      <c r="A33" s="22"/>
      <c r="B33" s="20" t="s">
        <v>32</v>
      </c>
      <c r="C33" s="36">
        <v>1279000</v>
      </c>
      <c r="D33" s="36">
        <v>-123946.02</v>
      </c>
      <c r="E33" s="40">
        <f t="shared" si="0"/>
        <v>1155053.98</v>
      </c>
      <c r="F33" s="36">
        <v>1155053.98</v>
      </c>
      <c r="G33" s="36">
        <v>1155053.98</v>
      </c>
      <c r="H33" s="37">
        <f t="shared" si="1"/>
        <v>0</v>
      </c>
    </row>
    <row r="34" spans="1:8" s="21" customFormat="1" ht="15.75">
      <c r="A34" s="22"/>
      <c r="B34" s="20" t="s">
        <v>33</v>
      </c>
      <c r="C34" s="36">
        <v>25024750</v>
      </c>
      <c r="D34" s="36">
        <v>11902604.07</v>
      </c>
      <c r="E34" s="40">
        <f t="shared" si="0"/>
        <v>36927354.07</v>
      </c>
      <c r="F34" s="36">
        <v>36927354.07</v>
      </c>
      <c r="G34" s="36">
        <v>32337721.489999998</v>
      </c>
      <c r="H34" s="37">
        <f t="shared" si="1"/>
        <v>0</v>
      </c>
    </row>
    <row r="35" spans="1:8" s="21" customFormat="1" ht="15.75">
      <c r="A35" s="22"/>
      <c r="B35" s="20" t="s">
        <v>34</v>
      </c>
      <c r="C35" s="36">
        <v>2385500</v>
      </c>
      <c r="D35" s="36">
        <v>-1580030.85</v>
      </c>
      <c r="E35" s="40">
        <f t="shared" si="0"/>
        <v>805469.14999999991</v>
      </c>
      <c r="F35" s="36">
        <v>805469.15</v>
      </c>
      <c r="G35" s="36">
        <v>805469.15</v>
      </c>
      <c r="H35" s="37">
        <f t="shared" si="1"/>
        <v>0</v>
      </c>
    </row>
    <row r="36" spans="1:8" s="21" customFormat="1" ht="15.75">
      <c r="A36" s="22"/>
      <c r="B36" s="20" t="s">
        <v>35</v>
      </c>
      <c r="C36" s="36">
        <v>805500</v>
      </c>
      <c r="D36" s="36">
        <v>-654418.24</v>
      </c>
      <c r="E36" s="40">
        <f t="shared" si="0"/>
        <v>151081.76</v>
      </c>
      <c r="F36" s="36">
        <v>151081.76</v>
      </c>
      <c r="G36" s="36">
        <v>151081.76</v>
      </c>
      <c r="H36" s="37">
        <f t="shared" si="1"/>
        <v>0</v>
      </c>
    </row>
    <row r="37" spans="1:8" s="21" customFormat="1" ht="15.75">
      <c r="A37" s="22"/>
      <c r="B37" s="20" t="s">
        <v>36</v>
      </c>
      <c r="C37" s="36">
        <v>3450000</v>
      </c>
      <c r="D37" s="36">
        <v>1628045.66</v>
      </c>
      <c r="E37" s="40">
        <f t="shared" si="0"/>
        <v>5078045.66</v>
      </c>
      <c r="F37" s="36">
        <v>5078045.66</v>
      </c>
      <c r="G37" s="36">
        <v>5078045.66</v>
      </c>
      <c r="H37" s="37">
        <f t="shared" si="1"/>
        <v>0</v>
      </c>
    </row>
    <row r="38" spans="1:8" s="21" customFormat="1" ht="15.75">
      <c r="A38" s="23"/>
      <c r="B38" s="20" t="s">
        <v>37</v>
      </c>
      <c r="C38" s="36">
        <v>8168017</v>
      </c>
      <c r="D38" s="36">
        <v>669718.12</v>
      </c>
      <c r="E38" s="40">
        <f t="shared" si="0"/>
        <v>8837735.1199999992</v>
      </c>
      <c r="F38" s="36">
        <v>8837735.1199999992</v>
      </c>
      <c r="G38" s="36">
        <v>8837735.1199999992</v>
      </c>
      <c r="H38" s="37">
        <f t="shared" si="1"/>
        <v>0</v>
      </c>
    </row>
    <row r="39" spans="1:8">
      <c r="A39" s="13" t="s">
        <v>6</v>
      </c>
      <c r="B39" s="12"/>
      <c r="C39" s="35">
        <f>SUM(C40:C48)</f>
        <v>33534102</v>
      </c>
      <c r="D39" s="35">
        <f>SUM(D40:D48)</f>
        <v>-9432008.5300000012</v>
      </c>
      <c r="E39" s="35">
        <f t="shared" si="0"/>
        <v>24102093.469999999</v>
      </c>
      <c r="F39" s="35">
        <f>SUM(F40:F48)</f>
        <v>24102093.469999999</v>
      </c>
      <c r="G39" s="35">
        <f>SUM(G40:G48)</f>
        <v>24102093.469999999</v>
      </c>
      <c r="H39" s="35">
        <f t="shared" si="1"/>
        <v>0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2000000</v>
      </c>
      <c r="D42" s="36">
        <v>-2000000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24193509</v>
      </c>
      <c r="D43" s="36">
        <v>-13109949.810000001</v>
      </c>
      <c r="E43" s="40">
        <f t="shared" si="0"/>
        <v>11083559.189999999</v>
      </c>
      <c r="F43" s="36">
        <v>11083559.189999999</v>
      </c>
      <c r="G43" s="36">
        <v>11083559.189999999</v>
      </c>
      <c r="H43" s="37">
        <f t="shared" si="1"/>
        <v>0</v>
      </c>
    </row>
    <row r="44" spans="1:8" s="21" customFormat="1" ht="15.75">
      <c r="A44" s="22"/>
      <c r="B44" s="20" t="s">
        <v>42</v>
      </c>
      <c r="C44" s="36">
        <v>6840593</v>
      </c>
      <c r="D44" s="36">
        <v>-758849.38</v>
      </c>
      <c r="E44" s="40">
        <f t="shared" si="0"/>
        <v>6081743.6200000001</v>
      </c>
      <c r="F44" s="36">
        <v>6081743.6200000001</v>
      </c>
      <c r="G44" s="36">
        <v>6081743.6200000001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6936790.6600000001</v>
      </c>
      <c r="E45" s="40">
        <f t="shared" si="0"/>
        <v>6936790.6600000001</v>
      </c>
      <c r="F45" s="36">
        <v>6936790.6600000001</v>
      </c>
      <c r="G45" s="36">
        <v>6936790.6600000001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500000</v>
      </c>
      <c r="D47" s="36">
        <v>-500000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4335920</v>
      </c>
      <c r="D49" s="35">
        <f>SUM(D50:D58)</f>
        <v>6899049.1699999999</v>
      </c>
      <c r="E49" s="35">
        <f t="shared" si="0"/>
        <v>11234969.17</v>
      </c>
      <c r="F49" s="35">
        <f>SUM(F50:F58)</f>
        <v>11234969.170000002</v>
      </c>
      <c r="G49" s="35">
        <f>SUM(G50:G58)</f>
        <v>11234969.170000002</v>
      </c>
      <c r="H49" s="35">
        <f t="shared" si="1"/>
        <v>0</v>
      </c>
    </row>
    <row r="50" spans="1:8" s="21" customFormat="1" ht="15.75">
      <c r="A50" s="19"/>
      <c r="B50" s="27" t="s">
        <v>46</v>
      </c>
      <c r="C50" s="36">
        <v>1043800</v>
      </c>
      <c r="D50" s="36">
        <v>-1042040.39</v>
      </c>
      <c r="E50" s="40">
        <f t="shared" si="0"/>
        <v>1759.609999999986</v>
      </c>
      <c r="F50" s="36">
        <v>1759.61</v>
      </c>
      <c r="G50" s="36">
        <v>1759.61</v>
      </c>
      <c r="H50" s="37">
        <f t="shared" si="1"/>
        <v>-1.3869794202037156E-11</v>
      </c>
    </row>
    <row r="51" spans="1:8" s="21" customFormat="1" ht="15.75">
      <c r="A51" s="22"/>
      <c r="B51" s="27" t="s">
        <v>47</v>
      </c>
      <c r="C51" s="36">
        <v>102120</v>
      </c>
      <c r="D51" s="36">
        <v>2981929.73</v>
      </c>
      <c r="E51" s="40">
        <f t="shared" si="0"/>
        <v>3084049.73</v>
      </c>
      <c r="F51" s="36">
        <v>3084049.73</v>
      </c>
      <c r="G51" s="36">
        <v>3084049.73</v>
      </c>
      <c r="H51" s="37">
        <f t="shared" si="1"/>
        <v>0</v>
      </c>
    </row>
    <row r="52" spans="1:8" s="21" customFormat="1" ht="15.75">
      <c r="A52" s="22"/>
      <c r="B52" s="27" t="s">
        <v>48</v>
      </c>
      <c r="C52" s="36">
        <v>1115000</v>
      </c>
      <c r="D52" s="36">
        <v>-1115000</v>
      </c>
      <c r="E52" s="40">
        <f t="shared" si="0"/>
        <v>0</v>
      </c>
      <c r="F52" s="36">
        <v>0</v>
      </c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2000000</v>
      </c>
      <c r="D53" s="36">
        <v>3670630.16</v>
      </c>
      <c r="E53" s="40">
        <f t="shared" si="0"/>
        <v>5670630.1600000001</v>
      </c>
      <c r="F53" s="36">
        <v>5670630.1600000001</v>
      </c>
      <c r="G53" s="36">
        <v>5670630.1600000001</v>
      </c>
      <c r="H53" s="37">
        <f t="shared" si="1"/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75000</v>
      </c>
      <c r="D55" s="36">
        <v>1786752.21</v>
      </c>
      <c r="E55" s="40">
        <f t="shared" si="0"/>
        <v>1861752.21</v>
      </c>
      <c r="F55" s="36">
        <v>1861752.21</v>
      </c>
      <c r="G55" s="36">
        <v>1861752.21</v>
      </c>
      <c r="H55" s="37">
        <f t="shared" si="1"/>
        <v>0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616777.46</v>
      </c>
      <c r="E58" s="40">
        <f t="shared" si="0"/>
        <v>616777.46</v>
      </c>
      <c r="F58" s="36">
        <v>616777.46</v>
      </c>
      <c r="G58" s="36">
        <v>616777.46</v>
      </c>
      <c r="H58" s="37">
        <f t="shared" si="1"/>
        <v>0</v>
      </c>
    </row>
    <row r="59" spans="1:8">
      <c r="A59" s="15" t="s">
        <v>8</v>
      </c>
      <c r="B59" s="16"/>
      <c r="C59" s="35">
        <f>SUM(C60:C62)</f>
        <v>21507573</v>
      </c>
      <c r="D59" s="35">
        <f>SUM(D60:D62)</f>
        <v>14636164.789999999</v>
      </c>
      <c r="E59" s="35">
        <f t="shared" si="0"/>
        <v>36143737.789999999</v>
      </c>
      <c r="F59" s="35">
        <f>SUM(F60:F62)</f>
        <v>36143737.789999999</v>
      </c>
      <c r="G59" s="35">
        <f>SUM(G60:G62)</f>
        <v>34860652.509999998</v>
      </c>
      <c r="H59" s="35">
        <f t="shared" si="1"/>
        <v>0</v>
      </c>
    </row>
    <row r="60" spans="1:8" s="21" customFormat="1" ht="15.75">
      <c r="A60" s="19"/>
      <c r="B60" s="28" t="s">
        <v>55</v>
      </c>
      <c r="C60" s="36">
        <v>21507573</v>
      </c>
      <c r="D60" s="36">
        <v>14636164.789999999</v>
      </c>
      <c r="E60" s="40">
        <f t="shared" si="0"/>
        <v>36143737.789999999</v>
      </c>
      <c r="F60" s="36">
        <v>36143737.789999999</v>
      </c>
      <c r="G60" s="36">
        <v>34860652.509999998</v>
      </c>
      <c r="H60" s="37">
        <f t="shared" si="1"/>
        <v>0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0</v>
      </c>
      <c r="G61" s="36">
        <v>0</v>
      </c>
      <c r="H61" s="37">
        <f t="shared" si="1"/>
        <v>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0"/>
        <v>0</v>
      </c>
      <c r="F71" s="35">
        <f>SUM(F72:F74)</f>
        <v>0</v>
      </c>
      <c r="G71" s="35">
        <f>SUM(G72:G74)</f>
        <v>0</v>
      </c>
      <c r="H71" s="37">
        <f t="shared" si="1"/>
        <v>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0</v>
      </c>
      <c r="D74" s="36">
        <v>0</v>
      </c>
      <c r="E74" s="40">
        <f t="shared" si="0"/>
        <v>0</v>
      </c>
      <c r="F74" s="36">
        <v>0</v>
      </c>
      <c r="G74" s="36">
        <v>0</v>
      </c>
      <c r="H74" s="37">
        <f t="shared" si="1"/>
        <v>0</v>
      </c>
    </row>
    <row r="75" spans="1:8">
      <c r="A75" s="17" t="s">
        <v>11</v>
      </c>
      <c r="B75" s="14"/>
      <c r="C75" s="35">
        <f>SUM(C76:C81)</f>
        <v>70107062</v>
      </c>
      <c r="D75" s="35">
        <f>SUM(D76:D81)</f>
        <v>-9216703.1900000013</v>
      </c>
      <c r="E75" s="35">
        <f t="shared" ref="E75:E83" si="2">C75+D75</f>
        <v>60890358.810000002</v>
      </c>
      <c r="F75" s="35">
        <f>SUM(F76:F81)</f>
        <v>60457018.020000003</v>
      </c>
      <c r="G75" s="35">
        <f>SUM(G76:G81)</f>
        <v>60457018.020000003</v>
      </c>
      <c r="H75" s="35">
        <f t="shared" si="1"/>
        <v>433340.78999999911</v>
      </c>
    </row>
    <row r="76" spans="1:8" s="21" customFormat="1" ht="15.75">
      <c r="A76" s="19"/>
      <c r="B76" s="28" t="s">
        <v>65</v>
      </c>
      <c r="C76" s="36">
        <v>23682342</v>
      </c>
      <c r="D76" s="36">
        <v>-66181</v>
      </c>
      <c r="E76" s="40">
        <f t="shared" si="2"/>
        <v>23616161</v>
      </c>
      <c r="F76" s="36">
        <v>23616161</v>
      </c>
      <c r="G76" s="36">
        <v>23616161</v>
      </c>
      <c r="H76" s="37">
        <f t="shared" ref="H76:H83" si="3">E76-F76</f>
        <v>0</v>
      </c>
    </row>
    <row r="77" spans="1:8" s="21" customFormat="1" ht="15.75">
      <c r="A77" s="22"/>
      <c r="B77" s="28" t="s">
        <v>66</v>
      </c>
      <c r="C77" s="36">
        <v>17454720</v>
      </c>
      <c r="D77" s="36">
        <v>2568058.67</v>
      </c>
      <c r="E77" s="40">
        <f t="shared" si="2"/>
        <v>20022778.670000002</v>
      </c>
      <c r="F77" s="36">
        <v>20022778.670000002</v>
      </c>
      <c r="G77" s="36">
        <v>20022778.670000002</v>
      </c>
      <c r="H77" s="37">
        <f t="shared" si="3"/>
        <v>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30229.21</v>
      </c>
      <c r="E79" s="40">
        <f t="shared" si="2"/>
        <v>30229.21</v>
      </c>
      <c r="F79" s="36">
        <v>30229.21</v>
      </c>
      <c r="G79" s="36">
        <v>30229.21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28970000</v>
      </c>
      <c r="D81" s="36">
        <v>-11748810.07</v>
      </c>
      <c r="E81" s="40">
        <f t="shared" si="2"/>
        <v>17221189.93</v>
      </c>
      <c r="F81" s="36">
        <v>16787849.140000001</v>
      </c>
      <c r="G81" s="36">
        <v>16787849.140000001</v>
      </c>
      <c r="H81" s="37">
        <f t="shared" si="3"/>
        <v>433340.78999999911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45" t="s">
        <v>71</v>
      </c>
      <c r="B83" s="46"/>
      <c r="C83" s="39">
        <f>C11+C19+C29+C39+C49+C59+C63+C71+C75</f>
        <v>428559639</v>
      </c>
      <c r="D83" s="39">
        <f>D11+D19+D29+D39+D49+D59+D63+D71+D75</f>
        <v>80144064.99999997</v>
      </c>
      <c r="E83" s="39">
        <f t="shared" si="2"/>
        <v>508703704</v>
      </c>
      <c r="F83" s="39">
        <f>F11+F19+F29+F39+F49+F59+F63+F71+F75</f>
        <v>508270363.21000004</v>
      </c>
      <c r="G83" s="39">
        <f>G11+G19+G29+G39+G49+G59+G63+G71+G75</f>
        <v>489636456.57999998</v>
      </c>
      <c r="H83" s="39">
        <f t="shared" si="3"/>
        <v>433340.78999996185</v>
      </c>
    </row>
    <row r="85" spans="1:8" ht="30.75" customHeight="1">
      <c r="B85" s="30"/>
    </row>
    <row r="86" spans="1:8" ht="19.5" customHeight="1">
      <c r="B86" s="4" t="s">
        <v>86</v>
      </c>
      <c r="D86" s="48"/>
      <c r="E86" s="48"/>
      <c r="F86" s="47" t="s">
        <v>87</v>
      </c>
      <c r="G86" s="47"/>
      <c r="H86" s="6"/>
    </row>
    <row r="87" spans="1:8" ht="33.75">
      <c r="B87" t="s">
        <v>88</v>
      </c>
      <c r="D87" s="61" t="s">
        <v>90</v>
      </c>
      <c r="E87" s="6"/>
      <c r="F87" s="4" t="s">
        <v>89</v>
      </c>
      <c r="G87" s="3"/>
    </row>
    <row r="88" spans="1:8">
      <c r="B88" s="41" t="s">
        <v>83</v>
      </c>
      <c r="E88" s="6"/>
    </row>
  </sheetData>
  <mergeCells count="9"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2018-11-16T21:42:04Z</cp:lastPrinted>
  <dcterms:created xsi:type="dcterms:W3CDTF">2010-12-03T18:40:30Z</dcterms:created>
  <dcterms:modified xsi:type="dcterms:W3CDTF">2018-11-16T21:42:07Z</dcterms:modified>
</cp:coreProperties>
</file>