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3600" windowWidth="20190" windowHeight="9330" activeTab="0"/>
  </bookViews>
  <sheets>
    <sheet name="Hoja1" sheetId="1" r:id="rId1"/>
  </sheets>
  <definedNames>
    <definedName name="_xlnm.Print_Area" localSheetId="0">'Hoja1'!$A$1:$P$276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<sst xmlns="http://schemas.openxmlformats.org/spreadsheetml/2006/main" count="420" uniqueCount="406">
  <si>
    <t>GASTOS Y OTRAS PÉRDIDAS</t>
  </si>
  <si>
    <t>Estado de Actividades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</si>
  <si>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</si>
  <si>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</si>
  <si>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</si>
  <si>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</si>
  <si>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</si>
  <si>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</si>
  <si>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</si>
  <si>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</si>
  <si>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</si>
  <si>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</si>
  <si>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</si>
  <si>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</si>
  <si>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</si>
  <si>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</si>
  <si>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</si>
  <si>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</si>
  <si>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</si>
  <si>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</si>
  <si>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</si>
  <si>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</si>
  <si>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</si>
  <si>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</si>
  <si>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</si>
  <si>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</si>
  <si>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</si>
  <si>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</si>
  <si>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</si>
  <si>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</si>
  <si>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</si>
  <si>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</si>
  <si>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</si>
  <si>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</si>
  <si>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</si>
  <si>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</si>
  <si>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</si>
  <si>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</si>
  <si>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</si>
  <si>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</si>
  <si>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</si>
  <si>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</si>
  <si>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</si>
  <si>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</si>
  <si>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</si>
  <si>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</si>
  <si>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</si>
  <si>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</si>
  <si>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</si>
  <si>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</si>
  <si>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</si>
  <si>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</si>
  <si>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</si>
  <si>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</si>
  <si>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</si>
  <si>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</si>
  <si>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</si>
  <si>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</si>
  <si>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</si>
  <si>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</si>
  <si>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</si>
  <si>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</si>
  <si>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</si>
  <si>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</si>
  <si>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</si>
  <si>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</si>
  <si>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</si>
  <si>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</si>
  <si>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</si>
  <si>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</si>
  <si>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</si>
  <si>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</si>
  <si>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</si>
  <si>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</si>
  <si>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</si>
  <si>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</si>
  <si>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</si>
  <si>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</si>
  <si>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</si>
  <si>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</si>
  <si>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</si>
  <si>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</si>
  <si>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</si>
  <si>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</si>
  <si>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</si>
  <si>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</si>
  <si>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</si>
  <si>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</si>
  <si>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</si>
  <si>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</si>
  <si>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</si>
  <si>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</si>
  <si>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</si>
  <si>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</si>
  <si>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</si>
  <si>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</si>
  <si>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</si>
  <si>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</si>
  <si>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</si>
  <si>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</si>
  <si>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</si>
  <si>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</si>
  <si>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</si>
  <si>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</si>
  <si>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</si>
  <si>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</si>
  <si>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</si>
  <si>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</si>
  <si>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</si>
  <si>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</si>
  <si>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</si>
  <si>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</si>
  <si>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</si>
  <si>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</si>
  <si>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</si>
  <si>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</si>
  <si>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</si>
  <si>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</si>
  <si>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</si>
  <si>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</si>
  <si>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</si>
  <si>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</si>
  <si>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</si>
  <si>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</si>
  <si>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</si>
  <si>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</si>
  <si>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</si>
  <si>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</si>
  <si>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</si>
  <si>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</si>
  <si>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</si>
  <si>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</si>
  <si>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</si>
  <si>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</si>
  <si>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</si>
  <si>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</si>
  <si>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</si>
  <si>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</si>
  <si>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</si>
  <si>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</si>
  <si>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</si>
  <si>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</si>
  <si>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</si>
  <si>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</si>
  <si>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</si>
  <si>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</si>
  <si>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</si>
  <si>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</si>
  <si>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</si>
  <si>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</si>
  <si>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</si>
  <si>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</si>
  <si>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</si>
  <si>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</si>
  <si>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</si>
  <si>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</si>
  <si>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</si>
  <si>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</si>
  <si>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</si>
  <si>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</si>
  <si>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</si>
  <si>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</si>
  <si>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</si>
  <si>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</si>
  <si>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</si>
  <si>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</si>
  <si>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</si>
  <si>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</si>
  <si>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</si>
  <si>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</si>
  <si>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</si>
  <si>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</si>
  <si>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</si>
  <si>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</si>
  <si>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</si>
  <si>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</si>
  <si>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</si>
  <si>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</si>
  <si>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</si>
  <si>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</si>
  <si>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</si>
  <si>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</si>
  <si>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</si>
  <si>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</si>
  <si>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</si>
  <si>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</si>
  <si>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</si>
  <si>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</si>
  <si>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</si>
  <si>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</si>
  <si>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</si>
  <si>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</si>
  <si>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</si>
  <si>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</si>
  <si>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</si>
  <si>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</si>
  <si>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</si>
  <si>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</si>
  <si>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</si>
  <si>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</si>
  <si>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</si>
  <si>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</si>
  <si>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</si>
  <si>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</si>
  <si>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</si>
  <si>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</si>
  <si>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</si>
  <si>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</si>
  <si>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</si>
  <si>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</si>
  <si>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</si>
  <si>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</si>
  <si>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</si>
  <si>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</si>
  <si>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</si>
  <si>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</si>
  <si>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</si>
  <si>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</si>
  <si>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</si>
  <si>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</si>
  <si>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</si>
  <si>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</si>
  <si>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</si>
  <si>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</si>
  <si>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</si>
  <si>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</si>
  <si>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</si>
  <si>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</si>
  <si>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</si>
  <si>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</si>
  <si>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</si>
  <si>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</si>
  <si>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</si>
  <si>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</si>
  <si>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</si>
  <si>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</si>
  <si>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</si>
  <si>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</si>
  <si>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</si>
  <si>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</si>
  <si>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</si>
  <si>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</si>
  <si>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</si>
  <si>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</si>
  <si>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</si>
  <si>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</si>
  <si>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</si>
  <si>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</si>
  <si>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</si>
  <si>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</si>
  <si>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</si>
  <si>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</si>
  <si>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</si>
  <si>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</si>
  <si>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</si>
  <si>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</si>
  <si>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</si>
  <si>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</si>
  <si>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</si>
  <si>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</si>
  <si>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</si>
  <si>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</si>
  <si>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</si>
  <si>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</si>
  <si>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</si>
  <si>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</si>
  <si>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</si>
  <si>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</si>
  <si>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</si>
  <si>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</si>
  <si>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</si>
  <si>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</si>
  <si>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</si>
  <si>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</si>
  <si>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</si>
  <si>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</si>
  <si>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</si>
  <si>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</si>
  <si>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</si>
  <si>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</si>
  <si>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</si>
  <si>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</si>
  <si>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</si>
  <si>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</si>
  <si>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</si>
  <si>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</si>
  <si>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</si>
  <si>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</si>
  <si>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</si>
  <si>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</si>
  <si>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</si>
  <si>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</si>
  <si>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</si>
  <si>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</si>
  <si>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</si>
  <si>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</si>
  <si>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</si>
  <si>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</si>
  <si>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</si>
  <si>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</si>
  <si>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</si>
  <si>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</si>
  <si>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</si>
  <si>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</si>
  <si>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</si>
  <si>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</si>
  <si>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</si>
  <si>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</si>
  <si>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</si>
  <si>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</si>
  <si>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</si>
  <si>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</si>
  <si>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</si>
  <si>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</si>
  <si>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</si>
  <si>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</si>
  <si>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</si>
  <si>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</si>
  <si>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</si>
  <si>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</si>
  <si>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</si>
  <si>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</si>
  <si>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</si>
  <si>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</si>
  <si>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</si>
  <si>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</si>
  <si>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</si>
  <si>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</si>
  <si>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</si>
  <si>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</si>
  <si>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</si>
  <si>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</si>
  <si>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</si>
  <si>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</si>
  <si>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</si>
  <si>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</si>
  <si>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</si>
  <si>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</si>
  <si>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</si>
  <si>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</si>
  <si>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</si>
  <si>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</si>
  <si>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</si>
  <si>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</si>
  <si>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</si>
  <si>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</si>
  <si>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</si>
  <si>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</si>
  <si>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</si>
  <si>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</si>
  <si>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</si>
  <si>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</si>
  <si>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</si>
  <si>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</si>
  <si>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</si>
  <si>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</si>
  <si>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</si>
  <si>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</si>
  <si>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</si>
  <si>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</si>
  <si>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</si>
  <si>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</si>
  <si>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</si>
  <si>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</si>
  <si>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</si>
  <si>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</si>
  <si>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</si>
  <si>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</si>
  <si>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</si>
  <si>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</si>
  <si>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</si>
  <si>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</si>
  <si>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</si>
  <si>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</si>
  <si>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</si>
  <si>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</si>
  <si>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</si>
  <si>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</si>
  <si>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</si>
  <si>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</si>
  <si>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</si>
  <si>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</si>
  <si>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</si>
  <si>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</si>
  <si>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</si>
  <si>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</si>
  <si>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</si>
  <si>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</si>
  <si>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</si>
  <si>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</si>
  <si>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AHORRO/DESAHORRO NETO DEL EJERCICIO</t>
  </si>
  <si>
    <t>CONTRIBUCIONES DE MEJORAS, DERECHOS, PRODUCTOS Y APROVECHAMIENTOS NO COMPRENDIDOS EN LAS</t>
  </si>
  <si>
    <t>FRACC. DE LEY DE ING. CAUSAD. EN EJER. FISCALES ANT. PEND. DE LIQUID. O PAGO</t>
  </si>
  <si>
    <t>2015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</si>
  <si>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</si>
  <si>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</si>
  <si>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</si>
  <si>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2016</t>
  </si>
  <si>
    <t>DISMINUCIÓN DE BIENES POR PÉRDIDA, OBSOLESCENCIA Y DETERIORO</t>
  </si>
  <si>
    <t>Municipio El Salto</t>
  </si>
  <si>
    <t>DEL 1 DE ENERO AL 31 DE DICIEMBRE DE 2016</t>
  </si>
  <si>
    <t>LIC. MARCOS GODINEZ MONTES</t>
  </si>
  <si>
    <t>LAE ANGEL ISRAEL CARRILLO MACIAS</t>
  </si>
  <si>
    <t>PRESIDENTE MUNICIPAL</t>
  </si>
  <si>
    <t>ENCARGADO DE LA HACIENDA MUNICIPAL</t>
  </si>
  <si>
    <t>ASEJ2016-12-19-01-2018-1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</si>
</sst>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28"/>
      <color indexed="8"/>
      <name val="C39HrP24DhTt"/>
      <family val="0"/>
    </font>
    <font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33" borderId="10" xfId="0" applyFont="1" applyFill="1" applyBorder="1" applyAlignment="1">
      <alignment horizontal="left"/>
    </xf>
    <xf numFmtId="0" fontId="49" fillId="33" borderId="11" xfId="0" applyFont="1" applyFill="1" applyBorder="1" applyAlignment="1">
      <alignment horizontal="left"/>
    </xf>
    <xf numFmtId="0" fontId="49" fillId="0" borderId="0" xfId="0" applyFont="1" applyAlignment="1">
      <alignment horizontal="left"/>
    </xf>
    <xf numFmtId="0" fontId="50" fillId="33" borderId="12" xfId="0" applyFont="1" applyFill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50" fillId="0" borderId="14" xfId="0" applyFont="1" applyBorder="1" applyAlignment="1">
      <alignment horizontal="left"/>
    </xf>
    <xf numFmtId="0" fontId="50" fillId="0" borderId="12" xfId="0" applyFont="1" applyBorder="1" applyAlignment="1">
      <alignment horizontal="left"/>
    </xf>
    <xf numFmtId="0" fontId="49" fillId="0" borderId="15" xfId="0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51" fillId="0" borderId="0" xfId="0" applyFont="1" applyAlignment="1">
      <alignment horizontal="center"/>
    </xf>
    <xf numFmtId="0" fontId="52" fillId="0" borderId="11" xfId="0" applyFont="1" applyBorder="1" applyAlignment="1">
      <alignment horizontal="center"/>
    </xf>
    <xf numFmtId="0" fontId="53" fillId="33" borderId="14" xfId="0" applyFont="1" applyFill="1" applyBorder="1" applyAlignment="1">
      <alignment horizontal="left"/>
    </xf>
    <xf numFmtId="0" fontId="53" fillId="0" borderId="16" xfId="0" applyFont="1" applyBorder="1" applyAlignment="1">
      <alignment horizontal="center"/>
    </xf>
    <xf numFmtId="0" fontId="53" fillId="0" borderId="15" xfId="0" applyFont="1" applyBorder="1" applyAlignment="1">
      <alignment horizontal="left"/>
    </xf>
    <xf numFmtId="0" fontId="53" fillId="0" borderId="13" xfId="0" applyFont="1" applyBorder="1" applyAlignment="1">
      <alignment horizontal="center"/>
    </xf>
    <xf numFmtId="0" fontId="53" fillId="0" borderId="0" xfId="0" applyFont="1" applyBorder="1" applyAlignment="1">
      <alignment horizontal="left"/>
    </xf>
    <xf numFmtId="0" fontId="51" fillId="0" borderId="13" xfId="0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165" fontId="49" fillId="33" borderId="11" xfId="0" applyNumberFormat="1" applyFont="1" applyFill="1" applyBorder="1" applyAlignment="1">
      <alignment horizontal="right" vertical="center"/>
    </xf>
    <xf numFmtId="165" fontId="49" fillId="33" borderId="17" xfId="0" applyNumberFormat="1" applyFont="1" applyFill="1" applyBorder="1" applyAlignment="1">
      <alignment horizontal="right" vertical="center"/>
    </xf>
    <xf numFmtId="165" fontId="49" fillId="0" borderId="0" xfId="0" applyNumberFormat="1" applyFont="1" applyAlignment="1">
      <alignment horizontal="right" vertical="center"/>
    </xf>
    <xf numFmtId="165" fontId="49" fillId="0" borderId="18" xfId="0" applyNumberFormat="1" applyFont="1" applyBorder="1" applyAlignment="1">
      <alignment horizontal="right" vertical="center"/>
    </xf>
    <xf numFmtId="165" fontId="49" fillId="0" borderId="19" xfId="0" applyNumberFormat="1" applyFont="1" applyBorder="1" applyAlignment="1">
      <alignment horizontal="right" vertical="center"/>
    </xf>
    <xf numFmtId="165" fontId="49" fillId="0" borderId="20" xfId="0" applyNumberFormat="1" applyFont="1" applyBorder="1" applyAlignment="1">
      <alignment horizontal="right" vertical="center"/>
    </xf>
    <xf numFmtId="165" fontId="49" fillId="0" borderId="21" xfId="0" applyNumberFormat="1" applyFont="1" applyBorder="1" applyAlignment="1">
      <alignment horizontal="right" vertical="center"/>
    </xf>
    <xf numFmtId="165" fontId="49" fillId="0" borderId="22" xfId="0" applyNumberFormat="1" applyFont="1" applyBorder="1" applyAlignment="1">
      <alignment horizontal="right" vertical="center"/>
    </xf>
    <xf numFmtId="165" fontId="49" fillId="0" borderId="17" xfId="0" applyNumberFormat="1" applyFont="1" applyBorder="1" applyAlignment="1">
      <alignment horizontal="right" vertical="center"/>
    </xf>
    <xf numFmtId="165" fontId="49" fillId="0" borderId="11" xfId="0" applyNumberFormat="1" applyFont="1" applyBorder="1" applyAlignment="1">
      <alignment horizontal="right" vertical="center"/>
    </xf>
    <xf numFmtId="165" fontId="51" fillId="0" borderId="0" xfId="0" applyNumberFormat="1" applyFont="1" applyAlignment="1">
      <alignment horizontal="center" vertical="center"/>
    </xf>
    <xf numFmtId="0" fontId="50" fillId="0" borderId="14" xfId="0" applyFont="1" applyBorder="1" applyAlignment="1">
      <alignment horizontal="center"/>
    </xf>
    <xf numFmtId="165" fontId="50" fillId="0" borderId="23" xfId="0" applyNumberFormat="1" applyFont="1" applyBorder="1" applyAlignment="1">
      <alignment horizontal="right" vertical="center"/>
    </xf>
    <xf numFmtId="165" fontId="50" fillId="0" borderId="24" xfId="0" applyNumberFormat="1" applyFont="1" applyBorder="1" applyAlignment="1">
      <alignment horizontal="right" vertical="center"/>
    </xf>
    <xf numFmtId="165" fontId="50" fillId="0" borderId="20" xfId="0" applyNumberFormat="1" applyFont="1" applyBorder="1" applyAlignment="1">
      <alignment horizontal="right" vertical="center"/>
    </xf>
    <xf numFmtId="165" fontId="50" fillId="0" borderId="21" xfId="0" applyNumberFormat="1" applyFont="1" applyBorder="1" applyAlignment="1">
      <alignment horizontal="right" vertical="center"/>
    </xf>
    <xf numFmtId="165" fontId="52" fillId="0" borderId="11" xfId="0" applyNumberFormat="1" applyFont="1" applyBorder="1" applyAlignment="1">
      <alignment horizontal="center" vertical="center"/>
    </xf>
    <xf numFmtId="165" fontId="50" fillId="33" borderId="23" xfId="0" applyNumberFormat="1" applyFont="1" applyFill="1" applyBorder="1" applyAlignment="1" quotePrefix="1">
      <alignment horizontal="center" vertical="center"/>
    </xf>
    <xf numFmtId="165" fontId="50" fillId="33" borderId="24" xfId="0" applyNumberFormat="1" applyFont="1" applyFill="1" applyBorder="1" applyAlignment="1" quotePrefix="1">
      <alignment horizontal="center" vertical="center"/>
    </xf>
    <xf numFmtId="0" fontId="52" fillId="0" borderId="0" xfId="0" applyFont="1" applyBorder="1" applyAlignment="1">
      <alignment horizontal="center"/>
    </xf>
    <xf numFmtId="165" fontId="49" fillId="0" borderId="23" xfId="0" applyNumberFormat="1" applyFont="1" applyBorder="1" applyAlignment="1">
      <alignment horizontal="right" vertical="center"/>
    </xf>
    <xf numFmtId="0" fontId="51" fillId="0" borderId="0" xfId="0" applyFont="1" applyAlignment="1">
      <alignment vertical="center"/>
    </xf>
    <xf numFmtId="0" fontId="54" fillId="33" borderId="16" xfId="0" applyFont="1" applyFill="1" applyBorder="1" applyAlignment="1">
      <alignment horizontal="center"/>
    </xf>
    <xf numFmtId="0" fontId="54" fillId="33" borderId="15" xfId="0" applyFont="1" applyFill="1" applyBorder="1" applyAlignment="1">
      <alignment horizontal="center"/>
    </xf>
    <xf numFmtId="0" fontId="54" fillId="33" borderId="19" xfId="0" applyFont="1" applyFill="1" applyBorder="1" applyAlignment="1">
      <alignment horizontal="center"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/>
      <protection/>
    </xf>
    <xf numFmtId="0" fontId="55" fillId="33" borderId="13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55" fillId="33" borderId="21" xfId="0" applyFont="1" applyFill="1" applyBorder="1" applyAlignment="1">
      <alignment horizontal="center"/>
    </xf>
    <xf numFmtId="0" fontId="56" fillId="0" borderId="0" xfId="0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268</xdr:row>
      <xdr:rowOff>0</xdr:rowOff>
    </xdr:from>
    <xdr:to>
      <xdr:col>3</xdr:col>
      <xdr:colOff>419100</xdr:colOff>
      <xdr:row>275</xdr:row>
      <xdr:rowOff>123825</xdr:rowOff>
    </xdr:to>
    <xdr:sp>
      <xdr:nvSpPr>
        <xdr:cNvPr id="1" name="1 Rectángulo"/>
        <xdr:cNvSpPr>
          <a:spLocks/>
        </xdr:cNvSpPr>
      </xdr:nvSpPr>
      <xdr:spPr>
        <a:xfrm>
          <a:off x="542925" y="43195875"/>
          <a:ext cx="1419225" cy="1314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5"/>
  <sheetViews>
    <sheetView tabSelected="1" zoomScale="90" zoomScaleNormal="90" zoomScalePageLayoutView="0" workbookViewId="0" topLeftCell="A209">
      <selection activeCell="O213" sqref="O213"/>
    </sheetView>
  </sheetViews>
  <sheetFormatPr defaultColWidth="11.421875" defaultRowHeight="15"/>
  <cols>
    <col min="1" max="1" width="8.00390625" style="4" customWidth="1"/>
    <col min="2" max="2" width="7.8515625" style="4" customWidth="1"/>
    <col min="3" max="12" width="7.28125" style="4" customWidth="1"/>
    <col min="13" max="14" width="10.28125" style="4" customWidth="1"/>
    <col min="15" max="15" width="14.8515625" style="24" customWidth="1"/>
    <col min="16" max="16" width="14.7109375" style="24" customWidth="1"/>
    <col min="17" max="16384" width="11.421875" style="1" customWidth="1"/>
  </cols>
  <sheetData>
    <row r="1" spans="1:16" ht="16.5" customHeight="1">
      <c r="A1" s="44" t="s">
        <v>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6"/>
    </row>
    <row r="2" spans="1:16" ht="16.5" customHeight="1">
      <c r="A2" s="47" t="s">
        <v>399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9"/>
    </row>
    <row r="3" spans="1:16" ht="16.5" customHeight="1">
      <c r="A3" s="50" t="s">
        <v>400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2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2"/>
      <c r="P4" s="23"/>
    </row>
    <row r="5" ht="3" customHeight="1"/>
    <row r="6" spans="1:16" ht="12.75">
      <c r="A6" s="15" t="s">
        <v>380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9" t="s">
        <v>397</v>
      </c>
      <c r="P6" s="40" t="s">
        <v>393</v>
      </c>
    </row>
    <row r="7" ht="2.25" customHeight="1"/>
    <row r="8" spans="1:16" ht="12.75">
      <c r="A8" s="16"/>
      <c r="B8" s="17" t="s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5"/>
      <c r="P8" s="26"/>
    </row>
    <row r="9" spans="1:16" ht="12.75">
      <c r="A9" s="18" t="s">
        <v>3</v>
      </c>
      <c r="B9" s="19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4">
        <f>O10+O20+O27+O30+O37+O43+O54+O60</f>
        <v>122926211.57</v>
      </c>
      <c r="P9" s="34">
        <f>P10+P20+P27+P30+P37+P43+P54+P60</f>
        <v>101927054.04</v>
      </c>
    </row>
    <row r="10" spans="1:16" ht="12.75">
      <c r="A10" s="18" t="s">
        <v>5</v>
      </c>
      <c r="B10" s="19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4">
        <f>SUM(O11:O18)</f>
        <v>49985347.15</v>
      </c>
      <c r="P10" s="34">
        <f>SUM(P11:P18)</f>
        <v>45545056.97</v>
      </c>
    </row>
    <row r="11" spans="1:16" ht="12.75">
      <c r="A11" s="20" t="s">
        <v>7</v>
      </c>
      <c r="B11" s="21" t="s">
        <v>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7">
        <v>0</v>
      </c>
      <c r="P11" s="28">
        <v>0</v>
      </c>
    </row>
    <row r="12" spans="1:16" ht="12.75">
      <c r="A12" s="20" t="s">
        <v>9</v>
      </c>
      <c r="B12" s="21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7">
        <v>48471316.51</v>
      </c>
      <c r="P12" s="28">
        <v>44307922.67</v>
      </c>
    </row>
    <row r="13" spans="1:16" ht="12.75">
      <c r="A13" s="20" t="s">
        <v>11</v>
      </c>
      <c r="B13" s="21" t="s">
        <v>12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7">
        <v>0</v>
      </c>
      <c r="P13" s="28">
        <v>0</v>
      </c>
    </row>
    <row r="14" spans="1:16" ht="12.75">
      <c r="A14" s="20" t="s">
        <v>13</v>
      </c>
      <c r="B14" s="21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7">
        <v>0</v>
      </c>
      <c r="P14" s="28">
        <v>0</v>
      </c>
    </row>
    <row r="15" spans="1:16" ht="12.75">
      <c r="A15" s="20" t="s">
        <v>15</v>
      </c>
      <c r="B15" s="21" t="s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7">
        <v>0</v>
      </c>
      <c r="P15" s="28">
        <v>0</v>
      </c>
    </row>
    <row r="16" spans="1:16" ht="12.75">
      <c r="A16" s="20" t="s">
        <v>17</v>
      </c>
      <c r="B16" s="21" t="s">
        <v>18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7">
        <v>0</v>
      </c>
      <c r="P16" s="28">
        <v>0</v>
      </c>
    </row>
    <row r="17" spans="1:16" ht="12.75">
      <c r="A17" s="20" t="s">
        <v>19</v>
      </c>
      <c r="B17" s="21" t="s">
        <v>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7">
        <v>1514030.64</v>
      </c>
      <c r="P17" s="28">
        <v>1237134.3</v>
      </c>
    </row>
    <row r="18" spans="1:16" ht="12.75">
      <c r="A18" s="20" t="s">
        <v>21</v>
      </c>
      <c r="B18" s="21" t="s">
        <v>22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7">
        <v>0</v>
      </c>
      <c r="P18" s="28">
        <v>0</v>
      </c>
    </row>
    <row r="19" spans="1:16" ht="12.75">
      <c r="A19" s="20"/>
      <c r="B19" s="2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7"/>
      <c r="P19" s="28"/>
    </row>
    <row r="20" spans="1:16" ht="12.75">
      <c r="A20" s="18" t="s">
        <v>23</v>
      </c>
      <c r="B20" s="19" t="s">
        <v>24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4">
        <f>SUM(O21:O25)</f>
        <v>0</v>
      </c>
      <c r="P20" s="34">
        <f>SUM(P21:P25)</f>
        <v>0</v>
      </c>
    </row>
    <row r="21" spans="1:16" ht="12.75">
      <c r="A21" s="20" t="s">
        <v>25</v>
      </c>
      <c r="B21" s="21" t="s">
        <v>26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7">
        <v>0</v>
      </c>
      <c r="P21" s="28">
        <v>0</v>
      </c>
    </row>
    <row r="22" spans="1:16" ht="12.75">
      <c r="A22" s="20" t="s">
        <v>27</v>
      </c>
      <c r="B22" s="21" t="s">
        <v>28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7">
        <v>0</v>
      </c>
      <c r="P22" s="28">
        <v>0</v>
      </c>
    </row>
    <row r="23" spans="1:16" ht="12.75">
      <c r="A23" s="20" t="s">
        <v>29</v>
      </c>
      <c r="B23" s="21" t="s">
        <v>30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7">
        <v>0</v>
      </c>
      <c r="P23" s="28">
        <v>0</v>
      </c>
    </row>
    <row r="24" spans="1:16" ht="12.75">
      <c r="A24" s="20" t="s">
        <v>31</v>
      </c>
      <c r="B24" s="21" t="s">
        <v>32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7">
        <v>0</v>
      </c>
      <c r="P24" s="28">
        <v>0</v>
      </c>
    </row>
    <row r="25" spans="1:16" ht="12.75">
      <c r="A25" s="20" t="s">
        <v>33</v>
      </c>
      <c r="B25" s="21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7">
        <v>0</v>
      </c>
      <c r="P25" s="28">
        <v>0</v>
      </c>
    </row>
    <row r="26" spans="1:16" ht="12.75">
      <c r="A26" s="20"/>
      <c r="B26" s="2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7"/>
      <c r="P26" s="28"/>
    </row>
    <row r="27" spans="1:16" ht="12.75">
      <c r="A27" s="18" t="s">
        <v>35</v>
      </c>
      <c r="B27" s="19" t="s">
        <v>36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4">
        <f>O28</f>
        <v>0</v>
      </c>
      <c r="P27" s="34">
        <f>P28</f>
        <v>0</v>
      </c>
    </row>
    <row r="28" spans="1:16" ht="12.75">
      <c r="A28" s="20" t="s">
        <v>37</v>
      </c>
      <c r="B28" s="21" t="s">
        <v>38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7">
        <v>0</v>
      </c>
      <c r="P28" s="28">
        <v>0</v>
      </c>
    </row>
    <row r="29" spans="1:16" ht="12.75">
      <c r="A29" s="20"/>
      <c r="B29" s="2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7"/>
      <c r="P29" s="28"/>
    </row>
    <row r="30" spans="1:16" ht="12.75">
      <c r="A30" s="18" t="s">
        <v>39</v>
      </c>
      <c r="B30" s="19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4">
        <f>SUM(O31:O35)</f>
        <v>62018168.32</v>
      </c>
      <c r="P30" s="34">
        <f>SUM(P31:P35)</f>
        <v>50183436.69</v>
      </c>
    </row>
    <row r="31" spans="1:16" ht="12.75">
      <c r="A31" s="20" t="s">
        <v>41</v>
      </c>
      <c r="B31" s="21" t="s">
        <v>42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7">
        <v>2234356.08</v>
      </c>
      <c r="P31" s="28">
        <v>2457800.42</v>
      </c>
    </row>
    <row r="32" spans="1:16" ht="12.75">
      <c r="A32" s="20" t="s">
        <v>43</v>
      </c>
      <c r="B32" s="21" t="s">
        <v>44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7">
        <v>0</v>
      </c>
      <c r="P32" s="28">
        <v>0</v>
      </c>
    </row>
    <row r="33" spans="1:16" ht="12.75">
      <c r="A33" s="20" t="s">
        <v>45</v>
      </c>
      <c r="B33" s="21" t="s">
        <v>46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7">
        <v>30982238.16</v>
      </c>
      <c r="P33" s="28">
        <v>24704845.12</v>
      </c>
    </row>
    <row r="34" spans="1:16" ht="12.75">
      <c r="A34" s="20" t="s">
        <v>47</v>
      </c>
      <c r="B34" s="21" t="s">
        <v>48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7">
        <v>1116265.05</v>
      </c>
      <c r="P34" s="28">
        <v>817567.83</v>
      </c>
    </row>
    <row r="35" spans="1:16" ht="12.75">
      <c r="A35" s="20" t="s">
        <v>49</v>
      </c>
      <c r="B35" s="21" t="s">
        <v>50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7">
        <v>27685309.03</v>
      </c>
      <c r="P35" s="28">
        <v>22203223.32</v>
      </c>
    </row>
    <row r="36" spans="1:16" ht="12.75">
      <c r="A36" s="20"/>
      <c r="B36" s="2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7"/>
      <c r="P36" s="28"/>
    </row>
    <row r="37" spans="1:16" ht="12.75">
      <c r="A37" s="18" t="s">
        <v>51</v>
      </c>
      <c r="B37" s="19" t="s">
        <v>52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4">
        <f>SUM(O38:O41)</f>
        <v>7143372.1</v>
      </c>
      <c r="P37" s="34">
        <f>SUM(P38:P41)</f>
        <v>820748.59</v>
      </c>
    </row>
    <row r="38" spans="1:16" ht="12.75">
      <c r="A38" s="20" t="s">
        <v>53</v>
      </c>
      <c r="B38" s="21" t="s">
        <v>54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7">
        <v>0</v>
      </c>
      <c r="P38" s="28">
        <v>0</v>
      </c>
    </row>
    <row r="39" spans="1:16" ht="12.75">
      <c r="A39" s="20" t="s">
        <v>55</v>
      </c>
      <c r="B39" s="21" t="s">
        <v>56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7">
        <v>0</v>
      </c>
      <c r="P39" s="28">
        <v>0</v>
      </c>
    </row>
    <row r="40" spans="1:16" ht="12.75">
      <c r="A40" s="20" t="s">
        <v>57</v>
      </c>
      <c r="B40" s="21" t="s">
        <v>58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7">
        <v>0</v>
      </c>
      <c r="P40" s="28">
        <v>0</v>
      </c>
    </row>
    <row r="41" spans="1:16" ht="12.75">
      <c r="A41" s="20" t="s">
        <v>59</v>
      </c>
      <c r="B41" s="21" t="s">
        <v>60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7">
        <v>7143372.1</v>
      </c>
      <c r="P41" s="28">
        <v>820748.59</v>
      </c>
    </row>
    <row r="42" spans="1:16" ht="12.75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7"/>
      <c r="P42" s="28"/>
    </row>
    <row r="43" spans="1:16" ht="12.75">
      <c r="A43" s="18" t="s">
        <v>61</v>
      </c>
      <c r="B43" s="19" t="s">
        <v>62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4">
        <f>SUM(O44:O52)</f>
        <v>3779324</v>
      </c>
      <c r="P43" s="34">
        <f>SUM(P44:P52)</f>
        <v>5377811.79</v>
      </c>
    </row>
    <row r="44" spans="1:16" ht="12.75">
      <c r="A44" s="20" t="s">
        <v>63</v>
      </c>
      <c r="B44" s="21" t="s">
        <v>64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7">
        <v>330000</v>
      </c>
      <c r="P44" s="28">
        <v>0</v>
      </c>
    </row>
    <row r="45" spans="1:16" ht="12.75">
      <c r="A45" s="20" t="s">
        <v>65</v>
      </c>
      <c r="B45" s="21" t="s">
        <v>66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7">
        <v>734581.38</v>
      </c>
      <c r="P45" s="28">
        <v>704205.82</v>
      </c>
    </row>
    <row r="46" spans="1:16" ht="12.75">
      <c r="A46" s="20" t="s">
        <v>67</v>
      </c>
      <c r="B46" s="21" t="s">
        <v>68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7">
        <v>0</v>
      </c>
      <c r="P46" s="28">
        <v>13422</v>
      </c>
    </row>
    <row r="47" spans="1:16" ht="12.75">
      <c r="A47" s="20" t="s">
        <v>69</v>
      </c>
      <c r="B47" s="21" t="s">
        <v>70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7">
        <v>476716</v>
      </c>
      <c r="P47" s="28">
        <v>782892.29</v>
      </c>
    </row>
    <row r="48" spans="1:16" ht="12.75">
      <c r="A48" s="20" t="s">
        <v>71</v>
      </c>
      <c r="B48" s="21" t="s">
        <v>72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7">
        <v>0</v>
      </c>
      <c r="P48" s="28">
        <v>0</v>
      </c>
    </row>
    <row r="49" spans="1:16" ht="12.75">
      <c r="A49" s="20" t="s">
        <v>73</v>
      </c>
      <c r="B49" s="21" t="s">
        <v>74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7">
        <v>2233731.62</v>
      </c>
      <c r="P49" s="28">
        <v>3828985.48</v>
      </c>
    </row>
    <row r="50" spans="1:16" ht="12.75">
      <c r="A50" s="20" t="s">
        <v>75</v>
      </c>
      <c r="B50" s="21" t="s">
        <v>76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7">
        <v>4295</v>
      </c>
      <c r="P50" s="28">
        <v>0</v>
      </c>
    </row>
    <row r="51" spans="1:16" ht="12.75">
      <c r="A51" s="20" t="s">
        <v>77</v>
      </c>
      <c r="B51" s="21" t="s">
        <v>78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7">
        <v>0</v>
      </c>
      <c r="P51" s="28">
        <v>0</v>
      </c>
    </row>
    <row r="52" spans="1:16" ht="12.75">
      <c r="A52" s="20" t="s">
        <v>79</v>
      </c>
      <c r="B52" s="21" t="s">
        <v>80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7">
        <v>0</v>
      </c>
      <c r="P52" s="28">
        <v>48306.2</v>
      </c>
    </row>
    <row r="53" spans="1:16" ht="12.75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7"/>
      <c r="P53" s="28"/>
    </row>
    <row r="54" spans="1:16" ht="12.75">
      <c r="A54" s="18" t="s">
        <v>81</v>
      </c>
      <c r="B54" s="19" t="s">
        <v>82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4">
        <f>SUM(O55:O58)</f>
        <v>0</v>
      </c>
      <c r="P54" s="34">
        <f>SUM(P55:P58)</f>
        <v>0</v>
      </c>
    </row>
    <row r="55" spans="1:16" ht="12.75">
      <c r="A55" s="20" t="s">
        <v>83</v>
      </c>
      <c r="B55" s="21" t="s">
        <v>84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7">
        <v>0</v>
      </c>
      <c r="P55" s="28">
        <v>0</v>
      </c>
    </row>
    <row r="56" spans="1:16" ht="12.75">
      <c r="A56" s="20" t="s">
        <v>85</v>
      </c>
      <c r="B56" s="21" t="s">
        <v>86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7">
        <v>0</v>
      </c>
      <c r="P56" s="28">
        <v>0</v>
      </c>
    </row>
    <row r="57" spans="1:16" ht="12.75">
      <c r="A57" s="20" t="s">
        <v>87</v>
      </c>
      <c r="B57" s="21" t="s">
        <v>88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7">
        <v>0</v>
      </c>
      <c r="P57" s="28">
        <v>0</v>
      </c>
    </row>
    <row r="58" spans="1:16" ht="12.75">
      <c r="A58" s="20" t="s">
        <v>89</v>
      </c>
      <c r="B58" s="21" t="s">
        <v>90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7">
        <v>0</v>
      </c>
      <c r="P58" s="28">
        <v>0</v>
      </c>
    </row>
    <row r="59" spans="1:16" ht="12.75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7"/>
      <c r="P59" s="28"/>
    </row>
    <row r="60" spans="1:16" ht="12.75">
      <c r="A60" s="18" t="s">
        <v>91</v>
      </c>
      <c r="B60" s="19" t="s">
        <v>92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4">
        <f>SUM(O61:O62)</f>
        <v>0</v>
      </c>
      <c r="P60" s="34">
        <f>SUM(P61:P62)</f>
        <v>0</v>
      </c>
    </row>
    <row r="61" spans="1:16" ht="12.75">
      <c r="A61" s="20" t="s">
        <v>93</v>
      </c>
      <c r="B61" s="21" t="s">
        <v>94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7">
        <v>0</v>
      </c>
      <c r="P61" s="28">
        <v>0</v>
      </c>
    </row>
    <row r="62" spans="1:16" ht="12.75">
      <c r="A62" s="20" t="s">
        <v>95</v>
      </c>
      <c r="B62" s="21" t="s">
        <v>391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7">
        <v>0</v>
      </c>
      <c r="P62" s="28">
        <v>0</v>
      </c>
    </row>
    <row r="63" spans="1:16" ht="12.75">
      <c r="A63" s="20"/>
      <c r="B63" s="21" t="s">
        <v>392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7"/>
      <c r="P63" s="28"/>
    </row>
    <row r="64" spans="1:16" ht="12.75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7"/>
      <c r="P64" s="28"/>
    </row>
    <row r="65" spans="1:16" ht="12.75">
      <c r="A65" s="18" t="s">
        <v>96</v>
      </c>
      <c r="B65" s="19" t="s">
        <v>97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34">
        <f>O66+O71</f>
        <v>323336578.16</v>
      </c>
      <c r="P65" s="34">
        <f>P66+P71</f>
        <v>285106503.7</v>
      </c>
    </row>
    <row r="66" spans="1:16" ht="12.75">
      <c r="A66" s="18" t="s">
        <v>98</v>
      </c>
      <c r="B66" s="19" t="s">
        <v>99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34">
        <f>SUM(O67:O69)</f>
        <v>323336578.16</v>
      </c>
      <c r="P66" s="34">
        <f>SUM(P67:P69)</f>
        <v>285106503.7</v>
      </c>
    </row>
    <row r="67" spans="1:16" ht="12.75">
      <c r="A67" s="20" t="s">
        <v>100</v>
      </c>
      <c r="B67" s="21" t="s">
        <v>101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7">
        <v>187505486.63</v>
      </c>
      <c r="P67" s="28">
        <v>170819830.26</v>
      </c>
    </row>
    <row r="68" spans="1:16" ht="12.75">
      <c r="A68" s="20" t="s">
        <v>102</v>
      </c>
      <c r="B68" s="21" t="s">
        <v>103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7">
        <v>112593030.3</v>
      </c>
      <c r="P68" s="28">
        <v>89624875.84</v>
      </c>
    </row>
    <row r="69" spans="1:16" ht="12.75">
      <c r="A69" s="20" t="s">
        <v>104</v>
      </c>
      <c r="B69" s="21" t="s">
        <v>105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">
        <v>23238061.23</v>
      </c>
      <c r="P69" s="28">
        <v>24661797.6</v>
      </c>
    </row>
    <row r="70" spans="1:16" ht="12.75">
      <c r="A70" s="20"/>
      <c r="B70" s="21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7"/>
      <c r="P70" s="28"/>
    </row>
    <row r="71" spans="1:16" ht="12.75">
      <c r="A71" s="18" t="s">
        <v>106</v>
      </c>
      <c r="B71" s="19" t="s">
        <v>107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34">
        <f>SUM(O72:O76)</f>
        <v>0</v>
      </c>
      <c r="P71" s="34">
        <f>SUM(P72:P76)</f>
        <v>0</v>
      </c>
    </row>
    <row r="72" spans="1:16" ht="12.75">
      <c r="A72" s="20" t="s">
        <v>108</v>
      </c>
      <c r="B72" s="21" t="s">
        <v>109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27">
        <v>0</v>
      </c>
      <c r="P72" s="28">
        <v>0</v>
      </c>
    </row>
    <row r="73" spans="1:16" ht="12.75">
      <c r="A73" s="20" t="s">
        <v>110</v>
      </c>
      <c r="B73" s="21" t="s">
        <v>111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7">
        <v>0</v>
      </c>
      <c r="P73" s="28">
        <v>0</v>
      </c>
    </row>
    <row r="74" spans="1:16" ht="12.75">
      <c r="A74" s="20" t="s">
        <v>112</v>
      </c>
      <c r="B74" s="21" t="s">
        <v>113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7">
        <v>0</v>
      </c>
      <c r="P74" s="28">
        <v>0</v>
      </c>
    </row>
    <row r="75" spans="1:16" ht="12.75">
      <c r="A75" s="20" t="s">
        <v>114</v>
      </c>
      <c r="B75" s="21" t="s">
        <v>115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7">
        <v>0</v>
      </c>
      <c r="P75" s="28">
        <v>0</v>
      </c>
    </row>
    <row r="76" spans="1:16" ht="12.75">
      <c r="A76" s="20" t="s">
        <v>116</v>
      </c>
      <c r="B76" s="21" t="s">
        <v>117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7">
        <v>0</v>
      </c>
      <c r="P76" s="28">
        <v>0</v>
      </c>
    </row>
    <row r="77" spans="1:16" ht="12.75">
      <c r="A77" s="20"/>
      <c r="B77" s="2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7"/>
      <c r="P77" s="28"/>
    </row>
    <row r="78" spans="1:16" ht="12.75">
      <c r="A78" s="18" t="s">
        <v>118</v>
      </c>
      <c r="B78" s="19" t="s">
        <v>119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34">
        <f>O79+O83+O90+O92+O95</f>
        <v>591722.39</v>
      </c>
      <c r="P78" s="34">
        <f>P79+P83+P90+P92+P95</f>
        <v>8206529.58</v>
      </c>
    </row>
    <row r="79" spans="1:16" ht="12.75">
      <c r="A79" s="18" t="s">
        <v>120</v>
      </c>
      <c r="B79" s="19" t="s">
        <v>121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34">
        <f>SUM(O80:O81)</f>
        <v>591722.39</v>
      </c>
      <c r="P79" s="34">
        <f>SUM(P80:P81)</f>
        <v>8206529.58</v>
      </c>
    </row>
    <row r="80" spans="1:16" ht="12.75">
      <c r="A80" s="20" t="s">
        <v>122</v>
      </c>
      <c r="B80" s="21" t="s">
        <v>123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27">
        <v>297736.3</v>
      </c>
      <c r="P80" s="28">
        <v>206529.58</v>
      </c>
    </row>
    <row r="81" spans="1:16" ht="12.75">
      <c r="A81" s="20" t="s">
        <v>124</v>
      </c>
      <c r="B81" s="21" t="s">
        <v>125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27">
        <v>293986.09</v>
      </c>
      <c r="P81" s="28">
        <v>8000000</v>
      </c>
    </row>
    <row r="82" spans="1:16" ht="12.75">
      <c r="A82" s="20"/>
      <c r="B82" s="21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7"/>
      <c r="P82" s="28"/>
    </row>
    <row r="83" spans="1:16" ht="12.75">
      <c r="A83" s="18" t="s">
        <v>126</v>
      </c>
      <c r="B83" s="19" t="s">
        <v>127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34">
        <f>SUM(O84:O88)</f>
        <v>0</v>
      </c>
      <c r="P83" s="34">
        <f>SUM(P84:P88)</f>
        <v>0</v>
      </c>
    </row>
    <row r="84" spans="1:16" ht="12.75">
      <c r="A84" s="20" t="s">
        <v>128</v>
      </c>
      <c r="B84" s="21" t="s">
        <v>129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27">
        <v>0</v>
      </c>
      <c r="P84" s="28">
        <v>0</v>
      </c>
    </row>
    <row r="85" spans="1:16" ht="12.75">
      <c r="A85" s="20" t="s">
        <v>130</v>
      </c>
      <c r="B85" s="21" t="s">
        <v>131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7">
        <v>0</v>
      </c>
      <c r="P85" s="28">
        <v>0</v>
      </c>
    </row>
    <row r="86" spans="1:16" ht="12.75">
      <c r="A86" s="20" t="s">
        <v>132</v>
      </c>
      <c r="B86" s="21" t="s">
        <v>133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7">
        <v>0</v>
      </c>
      <c r="P86" s="28">
        <v>0</v>
      </c>
    </row>
    <row r="87" spans="1:16" ht="12.75">
      <c r="A87" s="20" t="s">
        <v>134</v>
      </c>
      <c r="B87" s="21" t="s">
        <v>135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7">
        <v>0</v>
      </c>
      <c r="P87" s="28">
        <v>0</v>
      </c>
    </row>
    <row r="88" spans="1:16" ht="12.75">
      <c r="A88" s="20" t="s">
        <v>136</v>
      </c>
      <c r="B88" s="21" t="s">
        <v>137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7">
        <v>0</v>
      </c>
      <c r="P88" s="28">
        <v>0</v>
      </c>
    </row>
    <row r="89" spans="1:16" ht="12.75">
      <c r="A89" s="20"/>
      <c r="B89" s="21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7"/>
      <c r="P89" s="28"/>
    </row>
    <row r="90" spans="1:16" ht="12.75">
      <c r="A90" s="18" t="s">
        <v>138</v>
      </c>
      <c r="B90" s="19" t="s">
        <v>139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34">
        <v>0</v>
      </c>
      <c r="P90" s="35">
        <v>0</v>
      </c>
    </row>
    <row r="91" spans="1:16" ht="12.75">
      <c r="A91" s="18"/>
      <c r="B91" s="19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36"/>
      <c r="P91" s="37"/>
    </row>
    <row r="92" spans="1:16" ht="12.75">
      <c r="A92" s="18" t="s">
        <v>140</v>
      </c>
      <c r="B92" s="19" t="s">
        <v>141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34">
        <f>O93</f>
        <v>0</v>
      </c>
      <c r="P92" s="34">
        <f>P93</f>
        <v>0</v>
      </c>
    </row>
    <row r="93" spans="1:16" ht="12.75">
      <c r="A93" s="20" t="s">
        <v>142</v>
      </c>
      <c r="B93" s="21" t="s">
        <v>141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27">
        <v>0</v>
      </c>
      <c r="P93" s="28">
        <v>0</v>
      </c>
    </row>
    <row r="94" spans="1:16" ht="12.75">
      <c r="A94" s="20"/>
      <c r="B94" s="21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27"/>
      <c r="P94" s="28"/>
    </row>
    <row r="95" spans="1:16" ht="12.75">
      <c r="A95" s="18" t="s">
        <v>143</v>
      </c>
      <c r="B95" s="19" t="s">
        <v>157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34">
        <f>SUM(O96:O102)</f>
        <v>0</v>
      </c>
      <c r="P95" s="34">
        <f>SUM(P96:P102)</f>
        <v>0</v>
      </c>
    </row>
    <row r="96" spans="1:16" ht="12.75">
      <c r="A96" s="20" t="s">
        <v>144</v>
      </c>
      <c r="B96" s="21" t="s">
        <v>145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27">
        <v>0</v>
      </c>
      <c r="P96" s="28">
        <v>0</v>
      </c>
    </row>
    <row r="97" spans="1:16" ht="12.75">
      <c r="A97" s="20" t="s">
        <v>146</v>
      </c>
      <c r="B97" s="21" t="s">
        <v>147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27">
        <v>0</v>
      </c>
      <c r="P97" s="28">
        <v>0</v>
      </c>
    </row>
    <row r="98" spans="1:16" ht="12.75">
      <c r="A98" s="20" t="s">
        <v>148</v>
      </c>
      <c r="B98" s="21" t="s">
        <v>149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7">
        <v>0</v>
      </c>
      <c r="P98" s="28">
        <v>0</v>
      </c>
    </row>
    <row r="99" spans="1:16" ht="12.75">
      <c r="A99" s="20" t="s">
        <v>150</v>
      </c>
      <c r="B99" s="21" t="s">
        <v>151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7">
        <v>0</v>
      </c>
      <c r="P99" s="28">
        <v>0</v>
      </c>
    </row>
    <row r="100" spans="1:16" ht="12.75">
      <c r="A100" s="20" t="s">
        <v>152</v>
      </c>
      <c r="B100" s="21" t="s">
        <v>153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7">
        <v>0</v>
      </c>
      <c r="P100" s="28">
        <v>0</v>
      </c>
    </row>
    <row r="101" spans="1:16" ht="12.75">
      <c r="A101" s="20" t="s">
        <v>154</v>
      </c>
      <c r="B101" s="21" t="s">
        <v>155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7">
        <v>0</v>
      </c>
      <c r="P101" s="28">
        <v>0</v>
      </c>
    </row>
    <row r="102" spans="1:16" ht="12.75">
      <c r="A102" s="20" t="s">
        <v>156</v>
      </c>
      <c r="B102" s="21" t="s">
        <v>157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7">
        <v>0</v>
      </c>
      <c r="P102" s="28">
        <v>0</v>
      </c>
    </row>
    <row r="103" spans="1:16" ht="12.75">
      <c r="A103" s="20"/>
      <c r="B103" s="21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7"/>
      <c r="P103" s="28"/>
    </row>
    <row r="104" spans="1:16" ht="12.75">
      <c r="A104" s="33"/>
      <c r="B104" s="9" t="s">
        <v>381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34">
        <f>O9+O65+O78</f>
        <v>446854512.12</v>
      </c>
      <c r="P104" s="34">
        <f>P9+P65+P78</f>
        <v>395240087.32</v>
      </c>
    </row>
    <row r="105" spans="1:16" ht="12.75">
      <c r="A105" s="20"/>
      <c r="B105" s="21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27"/>
      <c r="P105" s="28"/>
    </row>
    <row r="106" spans="1:16" ht="12.75">
      <c r="A106" s="18"/>
      <c r="B106" s="19" t="s">
        <v>0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27"/>
      <c r="P106" s="28"/>
    </row>
    <row r="107" spans="1:16" ht="12.75">
      <c r="A107" s="18" t="s">
        <v>158</v>
      </c>
      <c r="B107" s="19" t="s">
        <v>159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34">
        <f>O108+O116+O127</f>
        <v>303789784.04</v>
      </c>
      <c r="P107" s="34">
        <f>P108+P116+P127</f>
        <v>280599530.96000004</v>
      </c>
    </row>
    <row r="108" spans="1:16" ht="12.75">
      <c r="A108" s="18" t="s">
        <v>160</v>
      </c>
      <c r="B108" s="19" t="s">
        <v>161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34">
        <f>SUM(O109:O114)</f>
        <v>147570920.38000003</v>
      </c>
      <c r="P108" s="34">
        <f>SUM(P109:P114)</f>
        <v>140988095.50000003</v>
      </c>
    </row>
    <row r="109" spans="1:16" ht="12.75">
      <c r="A109" s="20" t="s">
        <v>162</v>
      </c>
      <c r="B109" s="21" t="s">
        <v>163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27">
        <v>83195551.81</v>
      </c>
      <c r="P109" s="28">
        <v>116356116.26</v>
      </c>
    </row>
    <row r="110" spans="1:16" ht="12.75">
      <c r="A110" s="20" t="s">
        <v>164</v>
      </c>
      <c r="B110" s="21" t="s">
        <v>165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27">
        <v>60816918.92</v>
      </c>
      <c r="P110" s="28">
        <v>7677120.4</v>
      </c>
    </row>
    <row r="111" spans="1:16" ht="12.75">
      <c r="A111" s="20" t="s">
        <v>166</v>
      </c>
      <c r="B111" s="21" t="s">
        <v>167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7">
        <v>338702.86</v>
      </c>
      <c r="P111" s="28">
        <v>14807275.7</v>
      </c>
    </row>
    <row r="112" spans="1:16" ht="12.75">
      <c r="A112" s="20" t="s">
        <v>168</v>
      </c>
      <c r="B112" s="21" t="s">
        <v>169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7">
        <v>0</v>
      </c>
      <c r="P112" s="28">
        <v>278423.74</v>
      </c>
    </row>
    <row r="113" spans="1:16" ht="12.75">
      <c r="A113" s="20" t="s">
        <v>170</v>
      </c>
      <c r="B113" s="21" t="s">
        <v>171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7">
        <v>3219746.79</v>
      </c>
      <c r="P113" s="28">
        <v>1859159.4</v>
      </c>
    </row>
    <row r="114" spans="1:16" ht="12.75">
      <c r="A114" s="20" t="s">
        <v>172</v>
      </c>
      <c r="B114" s="21" t="s">
        <v>173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7">
        <v>0</v>
      </c>
      <c r="P114" s="28">
        <v>10000</v>
      </c>
    </row>
    <row r="115" spans="1:16" ht="12.75">
      <c r="A115" s="20"/>
      <c r="B115" s="21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7"/>
      <c r="P115" s="28"/>
    </row>
    <row r="116" spans="1:16" ht="12.75">
      <c r="A116" s="18" t="s">
        <v>174</v>
      </c>
      <c r="B116" s="19" t="s">
        <v>175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34">
        <f>SUM(O117:O125)</f>
        <v>50847440.23</v>
      </c>
      <c r="P116" s="34">
        <f>SUM(P117:P125)</f>
        <v>50279684.29</v>
      </c>
    </row>
    <row r="117" spans="1:16" ht="12.75">
      <c r="A117" s="20" t="s">
        <v>176</v>
      </c>
      <c r="B117" s="21" t="s">
        <v>177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27">
        <v>8104364.74</v>
      </c>
      <c r="P117" s="28">
        <v>8137724.5</v>
      </c>
    </row>
    <row r="118" spans="1:16" ht="12.75">
      <c r="A118" s="20" t="s">
        <v>178</v>
      </c>
      <c r="B118" s="21" t="s">
        <v>179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27">
        <v>1221283.02</v>
      </c>
      <c r="P118" s="28">
        <v>2574570.12</v>
      </c>
    </row>
    <row r="119" spans="1:16" ht="12.75">
      <c r="A119" s="20" t="s">
        <v>180</v>
      </c>
      <c r="B119" s="21" t="s">
        <v>181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7">
        <v>0</v>
      </c>
      <c r="P119" s="28">
        <v>0</v>
      </c>
    </row>
    <row r="120" spans="1:16" ht="12.75">
      <c r="A120" s="20" t="s">
        <v>182</v>
      </c>
      <c r="B120" s="21" t="s">
        <v>183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7">
        <v>12028906.17</v>
      </c>
      <c r="P120" s="28">
        <v>12029162.02</v>
      </c>
    </row>
    <row r="121" spans="1:16" ht="12.75">
      <c r="A121" s="20" t="s">
        <v>184</v>
      </c>
      <c r="B121" s="21" t="s">
        <v>185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7">
        <v>1880309.34</v>
      </c>
      <c r="P121" s="28">
        <v>2193339.18</v>
      </c>
    </row>
    <row r="122" spans="1:16" ht="12.75">
      <c r="A122" s="20" t="s">
        <v>186</v>
      </c>
      <c r="B122" s="21" t="s">
        <v>187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7">
        <v>19113165.99</v>
      </c>
      <c r="P122" s="28">
        <v>16039369.32</v>
      </c>
    </row>
    <row r="123" spans="1:16" ht="12.75">
      <c r="A123" s="20" t="s">
        <v>188</v>
      </c>
      <c r="B123" s="21" t="s">
        <v>189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7">
        <v>3185048.23</v>
      </c>
      <c r="P123" s="28">
        <v>4681825.85</v>
      </c>
    </row>
    <row r="124" spans="1:16" ht="12.75">
      <c r="A124" s="20" t="s">
        <v>190</v>
      </c>
      <c r="B124" s="21" t="s">
        <v>191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7">
        <v>2819159.6</v>
      </c>
      <c r="P124" s="28">
        <v>116000</v>
      </c>
    </row>
    <row r="125" spans="1:16" ht="12.75">
      <c r="A125" s="20" t="s">
        <v>192</v>
      </c>
      <c r="B125" s="21" t="s">
        <v>193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7">
        <v>2495203.14</v>
      </c>
      <c r="P125" s="28">
        <v>4507693.3</v>
      </c>
    </row>
    <row r="126" spans="1:16" ht="12.75">
      <c r="A126" s="20"/>
      <c r="B126" s="21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7"/>
      <c r="P126" s="28"/>
    </row>
    <row r="127" spans="1:16" ht="12.75">
      <c r="A127" s="18" t="s">
        <v>194</v>
      </c>
      <c r="B127" s="19" t="s">
        <v>195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34">
        <f>SUM(O128:O136)</f>
        <v>105371423.43</v>
      </c>
      <c r="P127" s="34">
        <f>SUM(P128:P136)</f>
        <v>89331751.17</v>
      </c>
    </row>
    <row r="128" spans="1:16" ht="12.75">
      <c r="A128" s="20" t="s">
        <v>196</v>
      </c>
      <c r="B128" s="21" t="s">
        <v>197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27">
        <v>54427104.72</v>
      </c>
      <c r="P128" s="28">
        <v>43160868.06</v>
      </c>
    </row>
    <row r="129" spans="1:16" ht="12.75">
      <c r="A129" s="20" t="s">
        <v>198</v>
      </c>
      <c r="B129" s="21" t="s">
        <v>199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27">
        <v>4710822.24</v>
      </c>
      <c r="P129" s="28">
        <v>3928603.12</v>
      </c>
    </row>
    <row r="130" spans="1:16" ht="12.75">
      <c r="A130" s="20" t="s">
        <v>200</v>
      </c>
      <c r="B130" s="21" t="s">
        <v>201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7">
        <v>5625880.61</v>
      </c>
      <c r="P130" s="28">
        <v>3513633.25</v>
      </c>
    </row>
    <row r="131" spans="1:16" ht="12.75">
      <c r="A131" s="20" t="s">
        <v>202</v>
      </c>
      <c r="B131" s="21" t="s">
        <v>203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7">
        <v>410669.43</v>
      </c>
      <c r="P131" s="28">
        <v>2352065.36</v>
      </c>
    </row>
    <row r="132" spans="1:16" ht="12.75">
      <c r="A132" s="20" t="s">
        <v>204</v>
      </c>
      <c r="B132" s="21" t="s">
        <v>205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7">
        <v>28046154.33</v>
      </c>
      <c r="P132" s="28">
        <v>26928508.51</v>
      </c>
    </row>
    <row r="133" spans="1:16" ht="12.75">
      <c r="A133" s="20" t="s">
        <v>206</v>
      </c>
      <c r="B133" s="21" t="s">
        <v>207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7">
        <v>951833.18</v>
      </c>
      <c r="P133" s="28">
        <v>1177322.68</v>
      </c>
    </row>
    <row r="134" spans="1:16" ht="12.75">
      <c r="A134" s="20" t="s">
        <v>208</v>
      </c>
      <c r="B134" s="21" t="s">
        <v>209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7">
        <v>40327.8</v>
      </c>
      <c r="P134" s="28">
        <v>71276.2</v>
      </c>
    </row>
    <row r="135" spans="1:16" ht="12.75">
      <c r="A135" s="20" t="s">
        <v>210</v>
      </c>
      <c r="B135" s="21" t="s">
        <v>211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7">
        <v>3463379.84</v>
      </c>
      <c r="P135" s="28">
        <v>4408998.07</v>
      </c>
    </row>
    <row r="136" spans="1:16" ht="12.75">
      <c r="A136" s="20" t="s">
        <v>212</v>
      </c>
      <c r="B136" s="21" t="s">
        <v>213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7">
        <v>7695251.28</v>
      </c>
      <c r="P136" s="28">
        <v>3790475.92</v>
      </c>
    </row>
    <row r="137" spans="1:16" ht="12.75">
      <c r="A137" s="20"/>
      <c r="B137" s="21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7"/>
      <c r="P137" s="28"/>
    </row>
    <row r="138" spans="1:16" ht="12.75">
      <c r="A138" s="18" t="s">
        <v>214</v>
      </c>
      <c r="B138" s="19" t="s">
        <v>215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34">
        <f>O139+O143+O147+O151+O157+O162+O166+O169+O176</f>
        <v>24067803.78</v>
      </c>
      <c r="P138" s="34">
        <f>P139+P143+P147+P151+P157+P162+P166+P169+P176</f>
        <v>33821028.44</v>
      </c>
    </row>
    <row r="139" spans="1:16" ht="12.75">
      <c r="A139" s="18" t="s">
        <v>216</v>
      </c>
      <c r="B139" s="19" t="s">
        <v>109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34">
        <f>SUM(O140:O141)</f>
        <v>0</v>
      </c>
      <c r="P139" s="34">
        <f>SUM(P140:P141)</f>
        <v>0</v>
      </c>
    </row>
    <row r="140" spans="1:16" ht="12.75">
      <c r="A140" s="20" t="s">
        <v>217</v>
      </c>
      <c r="B140" s="21" t="s">
        <v>218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27">
        <v>0</v>
      </c>
      <c r="P140" s="28">
        <v>0</v>
      </c>
    </row>
    <row r="141" spans="1:16" ht="12.75">
      <c r="A141" s="20" t="s">
        <v>219</v>
      </c>
      <c r="B141" s="21" t="s">
        <v>220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27">
        <v>0</v>
      </c>
      <c r="P141" s="28">
        <v>0</v>
      </c>
    </row>
    <row r="142" spans="1:16" ht="12.75">
      <c r="A142" s="20"/>
      <c r="B142" s="21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7"/>
      <c r="P142" s="28"/>
    </row>
    <row r="143" spans="1:16" ht="12.75">
      <c r="A143" s="18" t="s">
        <v>221</v>
      </c>
      <c r="B143" s="19" t="s">
        <v>222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34">
        <f>SUM(O144:O145)</f>
        <v>54752</v>
      </c>
      <c r="P143" s="34">
        <f>SUM(P144:P145)</f>
        <v>0</v>
      </c>
    </row>
    <row r="144" spans="1:16" ht="12.75">
      <c r="A144" s="20" t="s">
        <v>223</v>
      </c>
      <c r="B144" s="21" t="s">
        <v>224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27">
        <v>0</v>
      </c>
      <c r="P144" s="28">
        <v>0</v>
      </c>
    </row>
    <row r="145" spans="1:16" ht="12.75">
      <c r="A145" s="20" t="s">
        <v>225</v>
      </c>
      <c r="B145" s="21" t="s">
        <v>226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27">
        <v>54752</v>
      </c>
      <c r="P145" s="28">
        <v>0</v>
      </c>
    </row>
    <row r="146" spans="1:16" ht="12.75">
      <c r="A146" s="20"/>
      <c r="B146" s="21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7"/>
      <c r="P146" s="28"/>
    </row>
    <row r="147" spans="1:16" ht="12.75">
      <c r="A147" s="18" t="s">
        <v>227</v>
      </c>
      <c r="B147" s="19" t="s">
        <v>113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34">
        <f>SUM(O148:O149)</f>
        <v>0</v>
      </c>
      <c r="P147" s="34">
        <f>SUM(P148:P149)</f>
        <v>0</v>
      </c>
    </row>
    <row r="148" spans="1:16" ht="12.75">
      <c r="A148" s="20" t="s">
        <v>228</v>
      </c>
      <c r="B148" s="21" t="s">
        <v>229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27">
        <v>0</v>
      </c>
      <c r="P148" s="28">
        <v>0</v>
      </c>
    </row>
    <row r="149" spans="1:16" ht="12.75">
      <c r="A149" s="20" t="s">
        <v>230</v>
      </c>
      <c r="B149" s="21" t="s">
        <v>231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27">
        <v>0</v>
      </c>
      <c r="P149" s="28">
        <v>0</v>
      </c>
    </row>
    <row r="150" spans="1:16" ht="12.75">
      <c r="A150" s="20"/>
      <c r="B150" s="21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7"/>
      <c r="P150" s="28"/>
    </row>
    <row r="151" spans="1:16" ht="12.75">
      <c r="A151" s="18" t="s">
        <v>232</v>
      </c>
      <c r="B151" s="19" t="s">
        <v>115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34">
        <f>SUM(O152:O155)</f>
        <v>17864259.68</v>
      </c>
      <c r="P151" s="34">
        <f>SUM(P152:P155)</f>
        <v>27434128.52</v>
      </c>
    </row>
    <row r="152" spans="1:16" ht="12.75">
      <c r="A152" s="20" t="s">
        <v>233</v>
      </c>
      <c r="B152" s="21" t="s">
        <v>234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27">
        <v>6090169.47</v>
      </c>
      <c r="P152" s="28">
        <v>15584765.58</v>
      </c>
    </row>
    <row r="153" spans="1:16" ht="12.75">
      <c r="A153" s="20" t="s">
        <v>235</v>
      </c>
      <c r="B153" s="21" t="s">
        <v>236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27">
        <v>1113512</v>
      </c>
      <c r="P153" s="28">
        <v>3465850</v>
      </c>
    </row>
    <row r="154" spans="1:16" ht="12.75">
      <c r="A154" s="20" t="s">
        <v>237</v>
      </c>
      <c r="B154" s="21" t="s">
        <v>238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7">
        <v>10660578.21</v>
      </c>
      <c r="P154" s="28">
        <v>8355512.94</v>
      </c>
    </row>
    <row r="155" spans="1:16" ht="12.75">
      <c r="A155" s="20" t="s">
        <v>239</v>
      </c>
      <c r="B155" s="21" t="s">
        <v>240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7">
        <v>0</v>
      </c>
      <c r="P155" s="28">
        <v>28000</v>
      </c>
    </row>
    <row r="156" spans="1:16" ht="12.75">
      <c r="A156" s="20"/>
      <c r="B156" s="21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7"/>
      <c r="P156" s="28"/>
    </row>
    <row r="157" spans="1:16" ht="12.75">
      <c r="A157" s="18" t="s">
        <v>241</v>
      </c>
      <c r="B157" s="19" t="s">
        <v>117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34">
        <f>SUM(O158:O160)</f>
        <v>6148792.1</v>
      </c>
      <c r="P157" s="34">
        <f>SUM(P158:P160)</f>
        <v>6386899.92</v>
      </c>
    </row>
    <row r="158" spans="1:16" ht="12.75">
      <c r="A158" s="20" t="s">
        <v>242</v>
      </c>
      <c r="B158" s="21" t="s">
        <v>243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27">
        <v>6148792.1</v>
      </c>
      <c r="P158" s="28">
        <v>6386899.92</v>
      </c>
    </row>
    <row r="159" spans="1:16" ht="12.75">
      <c r="A159" s="20" t="s">
        <v>244</v>
      </c>
      <c r="B159" s="21" t="s">
        <v>245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27">
        <v>0</v>
      </c>
      <c r="P159" s="28">
        <v>0</v>
      </c>
    </row>
    <row r="160" spans="1:16" ht="12.75">
      <c r="A160" s="20" t="s">
        <v>246</v>
      </c>
      <c r="B160" s="21" t="s">
        <v>247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7">
        <v>0</v>
      </c>
      <c r="P160" s="28">
        <v>0</v>
      </c>
    </row>
    <row r="161" spans="1:16" ht="12.75">
      <c r="A161" s="20"/>
      <c r="B161" s="21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7"/>
      <c r="P161" s="28"/>
    </row>
    <row r="162" spans="1:16" ht="12.75">
      <c r="A162" s="18" t="s">
        <v>248</v>
      </c>
      <c r="B162" s="19" t="s">
        <v>249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34">
        <f>SUM(O163:O164)</f>
        <v>0</v>
      </c>
      <c r="P162" s="34">
        <f>SUM(P163:P164)</f>
        <v>0</v>
      </c>
    </row>
    <row r="163" spans="1:16" ht="12.75">
      <c r="A163" s="20" t="s">
        <v>250</v>
      </c>
      <c r="B163" s="21" t="s">
        <v>251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27">
        <v>0</v>
      </c>
      <c r="P163" s="28">
        <v>0</v>
      </c>
    </row>
    <row r="164" spans="1:16" ht="12.75">
      <c r="A164" s="20" t="s">
        <v>252</v>
      </c>
      <c r="B164" s="21" t="s">
        <v>253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27">
        <v>0</v>
      </c>
      <c r="P164" s="28">
        <v>0</v>
      </c>
    </row>
    <row r="165" spans="1:16" ht="12.75">
      <c r="A165" s="20"/>
      <c r="B165" s="21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7"/>
      <c r="P165" s="28"/>
    </row>
    <row r="166" spans="1:16" ht="12.75">
      <c r="A166" s="18" t="s">
        <v>254</v>
      </c>
      <c r="B166" s="19" t="s">
        <v>255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34">
        <f>O167</f>
        <v>0</v>
      </c>
      <c r="P166" s="34">
        <f>P167</f>
        <v>0</v>
      </c>
    </row>
    <row r="167" spans="1:16" ht="12.75">
      <c r="A167" s="20" t="s">
        <v>256</v>
      </c>
      <c r="B167" s="21" t="s">
        <v>257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27">
        <v>0</v>
      </c>
      <c r="P167" s="28">
        <v>0</v>
      </c>
    </row>
    <row r="168" spans="1:16" ht="12.75">
      <c r="A168" s="20"/>
      <c r="B168" s="21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27"/>
      <c r="P168" s="28"/>
    </row>
    <row r="169" spans="1:16" ht="12.75">
      <c r="A169" s="18" t="s">
        <v>258</v>
      </c>
      <c r="B169" s="19" t="s">
        <v>259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34">
        <f>SUM(O170:O174)</f>
        <v>0</v>
      </c>
      <c r="P169" s="34">
        <f>SUM(P170:P174)</f>
        <v>0</v>
      </c>
    </row>
    <row r="170" spans="1:16" ht="12.75">
      <c r="A170" s="20" t="s">
        <v>260</v>
      </c>
      <c r="B170" s="21" t="s">
        <v>261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27">
        <v>0</v>
      </c>
      <c r="P170" s="28">
        <v>0</v>
      </c>
    </row>
    <row r="171" spans="1:16" ht="12.75">
      <c r="A171" s="20" t="s">
        <v>262</v>
      </c>
      <c r="B171" s="21" t="s">
        <v>263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27">
        <v>0</v>
      </c>
      <c r="P171" s="28">
        <v>0</v>
      </c>
    </row>
    <row r="172" spans="1:16" ht="12.75">
      <c r="A172" s="20" t="s">
        <v>264</v>
      </c>
      <c r="B172" s="21" t="s">
        <v>265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7">
        <v>0</v>
      </c>
      <c r="P172" s="28">
        <v>0</v>
      </c>
    </row>
    <row r="173" spans="1:16" ht="12.75">
      <c r="A173" s="20" t="s">
        <v>266</v>
      </c>
      <c r="B173" s="21" t="s">
        <v>267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7">
        <v>0</v>
      </c>
      <c r="P173" s="28">
        <v>0</v>
      </c>
    </row>
    <row r="174" spans="1:16" ht="12.75">
      <c r="A174" s="20" t="s">
        <v>268</v>
      </c>
      <c r="B174" s="21" t="s">
        <v>269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7">
        <v>0</v>
      </c>
      <c r="P174" s="28">
        <v>0</v>
      </c>
    </row>
    <row r="175" spans="1:16" ht="12.75">
      <c r="A175" s="20"/>
      <c r="B175" s="21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7"/>
      <c r="P175" s="28"/>
    </row>
    <row r="176" spans="1:16" ht="12.75">
      <c r="A176" s="18" t="s">
        <v>270</v>
      </c>
      <c r="B176" s="19" t="s">
        <v>271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34">
        <f>SUM(O177:O178)</f>
        <v>0</v>
      </c>
      <c r="P176" s="34">
        <f>SUM(P177:P178)</f>
        <v>0</v>
      </c>
    </row>
    <row r="177" spans="1:16" ht="12.75">
      <c r="A177" s="20" t="s">
        <v>272</v>
      </c>
      <c r="B177" s="21" t="s">
        <v>273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27">
        <v>0</v>
      </c>
      <c r="P177" s="28">
        <v>0</v>
      </c>
    </row>
    <row r="178" spans="1:16" ht="12.75">
      <c r="A178" s="20" t="s">
        <v>274</v>
      </c>
      <c r="B178" s="21" t="s">
        <v>275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27">
        <v>0</v>
      </c>
      <c r="P178" s="28">
        <v>0</v>
      </c>
    </row>
    <row r="179" spans="1:16" ht="12.75">
      <c r="A179" s="20"/>
      <c r="B179" s="21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7"/>
      <c r="P179" s="28"/>
    </row>
    <row r="180" spans="1:16" ht="12.75">
      <c r="A180" s="18" t="s">
        <v>276</v>
      </c>
      <c r="B180" s="19" t="s">
        <v>99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34">
        <f>O181+O185+O189</f>
        <v>0</v>
      </c>
      <c r="P180" s="34">
        <f>P181+P185+P189</f>
        <v>0</v>
      </c>
    </row>
    <row r="181" spans="1:16" ht="12.75">
      <c r="A181" s="18" t="s">
        <v>277</v>
      </c>
      <c r="B181" s="19" t="s">
        <v>101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34">
        <f>SUM(O182:O183)</f>
        <v>0</v>
      </c>
      <c r="P181" s="34">
        <f>SUM(P182:P183)</f>
        <v>0</v>
      </c>
    </row>
    <row r="182" spans="1:16" ht="12.75">
      <c r="A182" s="20" t="s">
        <v>278</v>
      </c>
      <c r="B182" s="21" t="s">
        <v>279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27">
        <v>0</v>
      </c>
      <c r="P182" s="28">
        <v>0</v>
      </c>
    </row>
    <row r="183" spans="1:16" ht="12.75">
      <c r="A183" s="20" t="s">
        <v>280</v>
      </c>
      <c r="B183" s="21" t="s">
        <v>281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27">
        <v>0</v>
      </c>
      <c r="P183" s="28">
        <v>0</v>
      </c>
    </row>
    <row r="184" spans="1:16" ht="12.75">
      <c r="A184" s="20"/>
      <c r="B184" s="21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7"/>
      <c r="P184" s="28"/>
    </row>
    <row r="185" spans="1:16" ht="12.75">
      <c r="A185" s="18" t="s">
        <v>282</v>
      </c>
      <c r="B185" s="19" t="s">
        <v>103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34">
        <f>SUM(O186:O187)</f>
        <v>0</v>
      </c>
      <c r="P185" s="34">
        <f>SUM(P186:P187)</f>
        <v>0</v>
      </c>
    </row>
    <row r="186" spans="1:16" ht="12.75">
      <c r="A186" s="20" t="s">
        <v>283</v>
      </c>
      <c r="B186" s="21" t="s">
        <v>284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27">
        <v>0</v>
      </c>
      <c r="P186" s="28">
        <v>0</v>
      </c>
    </row>
    <row r="187" spans="1:16" ht="12.75">
      <c r="A187" s="20" t="s">
        <v>285</v>
      </c>
      <c r="B187" s="21" t="s">
        <v>286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27">
        <v>0</v>
      </c>
      <c r="P187" s="28">
        <v>0</v>
      </c>
    </row>
    <row r="188" spans="1:16" ht="12.75">
      <c r="A188" s="20"/>
      <c r="B188" s="21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7"/>
      <c r="P188" s="28"/>
    </row>
    <row r="189" spans="1:16" ht="12.75">
      <c r="A189" s="18" t="s">
        <v>287</v>
      </c>
      <c r="B189" s="19" t="s">
        <v>105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34">
        <f>SUM(O190:O191)</f>
        <v>0</v>
      </c>
      <c r="P189" s="34">
        <f>SUM(P190:P191)</f>
        <v>0</v>
      </c>
    </row>
    <row r="190" spans="1:16" ht="12.75">
      <c r="A190" s="20" t="s">
        <v>288</v>
      </c>
      <c r="B190" s="21" t="s">
        <v>289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27">
        <v>0</v>
      </c>
      <c r="P190" s="28">
        <v>0</v>
      </c>
    </row>
    <row r="191" spans="1:16" ht="12.75">
      <c r="A191" s="20" t="s">
        <v>290</v>
      </c>
      <c r="B191" s="21" t="s">
        <v>291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27">
        <v>0</v>
      </c>
      <c r="P191" s="28">
        <v>0</v>
      </c>
    </row>
    <row r="192" spans="1:16" ht="12.75">
      <c r="A192" s="20"/>
      <c r="B192" s="21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7"/>
      <c r="P192" s="28"/>
    </row>
    <row r="193" spans="1:16" ht="12.75">
      <c r="A193" s="18" t="s">
        <v>292</v>
      </c>
      <c r="B193" s="19" t="s">
        <v>293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34">
        <f>O194+O198+O202+O206+O209</f>
        <v>17785456.67</v>
      </c>
      <c r="P193" s="34">
        <f>P194+P198+P202+P206+P209</f>
        <v>16330963.57</v>
      </c>
    </row>
    <row r="194" spans="1:16" ht="12.75">
      <c r="A194" s="18" t="s">
        <v>294</v>
      </c>
      <c r="B194" s="19" t="s">
        <v>295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34">
        <f>SUM(O195:O196)</f>
        <v>17756098.69</v>
      </c>
      <c r="P194" s="34">
        <f>SUM(P195:P196)</f>
        <v>16111718.84</v>
      </c>
    </row>
    <row r="195" spans="1:16" ht="12.75">
      <c r="A195" s="20" t="s">
        <v>296</v>
      </c>
      <c r="B195" s="21" t="s">
        <v>297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27">
        <v>17756098.69</v>
      </c>
      <c r="P195" s="28">
        <v>16111718.84</v>
      </c>
    </row>
    <row r="196" spans="1:16" ht="12.75">
      <c r="A196" s="20" t="s">
        <v>298</v>
      </c>
      <c r="B196" s="21" t="s">
        <v>299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27">
        <v>0</v>
      </c>
      <c r="P196" s="28">
        <v>0</v>
      </c>
    </row>
    <row r="197" spans="1:16" ht="12.75">
      <c r="A197" s="20"/>
      <c r="B197" s="21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7"/>
      <c r="P197" s="28"/>
    </row>
    <row r="198" spans="1:16" ht="12.75">
      <c r="A198" s="18" t="s">
        <v>300</v>
      </c>
      <c r="B198" s="19" t="s">
        <v>301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34">
        <f>SUM(O199:O200)</f>
        <v>29357.98</v>
      </c>
      <c r="P198" s="34">
        <f>SUM(P199:P200)</f>
        <v>0</v>
      </c>
    </row>
    <row r="199" spans="1:16" ht="12.75">
      <c r="A199" s="20" t="s">
        <v>302</v>
      </c>
      <c r="B199" s="21" t="s">
        <v>303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27">
        <v>29357.98</v>
      </c>
      <c r="P199" s="28">
        <v>0</v>
      </c>
    </row>
    <row r="200" spans="1:16" ht="12.75">
      <c r="A200" s="20" t="s">
        <v>304</v>
      </c>
      <c r="B200" s="21" t="s">
        <v>305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27">
        <v>0</v>
      </c>
      <c r="P200" s="28">
        <v>0</v>
      </c>
    </row>
    <row r="201" spans="1:16" ht="12.75">
      <c r="A201" s="20"/>
      <c r="B201" s="21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7"/>
      <c r="P201" s="28"/>
    </row>
    <row r="202" spans="1:16" ht="12.75">
      <c r="A202" s="18" t="s">
        <v>306</v>
      </c>
      <c r="B202" s="19" t="s">
        <v>307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34">
        <f>SUM(O203:O204)</f>
        <v>0</v>
      </c>
      <c r="P202" s="34">
        <f>SUM(P203:P204)</f>
        <v>219244.73</v>
      </c>
    </row>
    <row r="203" spans="1:16" ht="12.75">
      <c r="A203" s="20" t="s">
        <v>308</v>
      </c>
      <c r="B203" s="21" t="s">
        <v>309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27">
        <v>0</v>
      </c>
      <c r="P203" s="28">
        <v>219244.73</v>
      </c>
    </row>
    <row r="204" spans="1:16" ht="12.75">
      <c r="A204" s="20" t="s">
        <v>310</v>
      </c>
      <c r="B204" s="21" t="s">
        <v>311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27">
        <v>0</v>
      </c>
      <c r="P204" s="28">
        <v>0</v>
      </c>
    </row>
    <row r="205" spans="1:16" ht="12.75">
      <c r="A205" s="20"/>
      <c r="B205" s="21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7"/>
      <c r="P205" s="28"/>
    </row>
    <row r="206" spans="1:16" ht="12.75">
      <c r="A206" s="18" t="s">
        <v>312</v>
      </c>
      <c r="B206" s="19" t="s">
        <v>313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34">
        <f>O207</f>
        <v>0</v>
      </c>
      <c r="P206" s="34">
        <f>P207</f>
        <v>0</v>
      </c>
    </row>
    <row r="207" spans="1:16" ht="12.75">
      <c r="A207" s="20" t="s">
        <v>314</v>
      </c>
      <c r="B207" s="21" t="s">
        <v>313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27">
        <v>0</v>
      </c>
      <c r="P207" s="28">
        <v>0</v>
      </c>
    </row>
    <row r="208" spans="1:16" ht="12.75">
      <c r="A208" s="20"/>
      <c r="B208" s="21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27"/>
      <c r="P208" s="28"/>
    </row>
    <row r="209" spans="1:16" ht="12.75">
      <c r="A209" s="18" t="s">
        <v>315</v>
      </c>
      <c r="B209" s="19" t="s">
        <v>316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34">
        <f>SUM(O210:O211)</f>
        <v>0</v>
      </c>
      <c r="P209" s="34">
        <f>SUM(P210:P211)</f>
        <v>0</v>
      </c>
    </row>
    <row r="210" spans="1:16" ht="12.75">
      <c r="A210" s="20" t="s">
        <v>317</v>
      </c>
      <c r="B210" s="21" t="s">
        <v>318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27">
        <v>0</v>
      </c>
      <c r="P210" s="28">
        <v>0</v>
      </c>
    </row>
    <row r="211" spans="1:16" ht="12.75">
      <c r="A211" s="20" t="s">
        <v>319</v>
      </c>
      <c r="B211" s="21" t="s">
        <v>320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27">
        <v>0</v>
      </c>
      <c r="P211" s="28">
        <v>0</v>
      </c>
    </row>
    <row r="212" spans="1:16" ht="12.75">
      <c r="A212" s="20"/>
      <c r="B212" s="21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7"/>
      <c r="P212" s="28"/>
    </row>
    <row r="213" spans="1:16" ht="12.75">
      <c r="A213" s="18" t="s">
        <v>321</v>
      </c>
      <c r="B213" s="19" t="s">
        <v>322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34">
        <f>O214+O223+O227+O234+O237+O240</f>
        <v>0</v>
      </c>
      <c r="P213" s="34">
        <f>P214+P223+P227+P234+P237+P240</f>
        <v>25210209.93</v>
      </c>
    </row>
    <row r="214" spans="1:16" ht="12.75">
      <c r="A214" s="18" t="s">
        <v>323</v>
      </c>
      <c r="B214" s="19" t="s">
        <v>324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34">
        <f>SUM(O215:O222)</f>
        <v>0</v>
      </c>
      <c r="P214" s="34">
        <f>SUM(P215:P222)</f>
        <v>0</v>
      </c>
    </row>
    <row r="215" spans="1:16" ht="12.75">
      <c r="A215" s="20" t="s">
        <v>325</v>
      </c>
      <c r="B215" s="21" t="s">
        <v>326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27">
        <v>0</v>
      </c>
      <c r="P215" s="28">
        <v>0</v>
      </c>
    </row>
    <row r="216" spans="1:16" ht="12.75">
      <c r="A216" s="20" t="s">
        <v>327</v>
      </c>
      <c r="B216" s="21" t="s">
        <v>328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27">
        <v>0</v>
      </c>
      <c r="P216" s="28">
        <v>0</v>
      </c>
    </row>
    <row r="217" spans="1:16" ht="12.75">
      <c r="A217" s="20" t="s">
        <v>329</v>
      </c>
      <c r="B217" s="21" t="s">
        <v>330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7">
        <v>0</v>
      </c>
      <c r="P217" s="28">
        <v>0</v>
      </c>
    </row>
    <row r="218" spans="1:16" ht="12.75">
      <c r="A218" s="20" t="s">
        <v>331</v>
      </c>
      <c r="B218" s="21" t="s">
        <v>332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7">
        <v>0</v>
      </c>
      <c r="P218" s="28">
        <v>0</v>
      </c>
    </row>
    <row r="219" spans="1:16" ht="12.75">
      <c r="A219" s="20" t="s">
        <v>333</v>
      </c>
      <c r="B219" s="21" t="s">
        <v>334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7">
        <v>0</v>
      </c>
      <c r="P219" s="28">
        <v>0</v>
      </c>
    </row>
    <row r="220" spans="1:16" ht="12.75">
      <c r="A220" s="20" t="s">
        <v>335</v>
      </c>
      <c r="B220" s="21" t="s">
        <v>336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7">
        <v>0</v>
      </c>
      <c r="P220" s="28">
        <v>0</v>
      </c>
    </row>
    <row r="221" spans="1:16" ht="12.75">
      <c r="A221" s="20" t="s">
        <v>337</v>
      </c>
      <c r="B221" s="21" t="s">
        <v>338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7">
        <v>0</v>
      </c>
      <c r="P221" s="28">
        <v>0</v>
      </c>
    </row>
    <row r="222" spans="1:16" ht="12.75">
      <c r="A222" s="20">
        <v>5518</v>
      </c>
      <c r="B222" s="43" t="s">
        <v>398</v>
      </c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7">
        <v>0</v>
      </c>
      <c r="P222" s="27">
        <v>0</v>
      </c>
    </row>
    <row r="223" spans="1:16" ht="12.75">
      <c r="A223" s="18" t="s">
        <v>339</v>
      </c>
      <c r="B223" s="19" t="s">
        <v>340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34">
        <f>SUM(O224:O225)</f>
        <v>0</v>
      </c>
      <c r="P223" s="34">
        <f>SUM(P224:P225)</f>
        <v>0</v>
      </c>
    </row>
    <row r="224" spans="1:16" ht="12.75">
      <c r="A224" s="20" t="s">
        <v>341</v>
      </c>
      <c r="B224" s="21" t="s">
        <v>342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27">
        <v>0</v>
      </c>
      <c r="P224" s="28">
        <v>0</v>
      </c>
    </row>
    <row r="225" spans="1:16" ht="12.75">
      <c r="A225" s="20" t="s">
        <v>343</v>
      </c>
      <c r="B225" s="21" t="s">
        <v>344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27">
        <v>0</v>
      </c>
      <c r="P225" s="28">
        <v>0</v>
      </c>
    </row>
    <row r="226" spans="1:16" ht="12.75">
      <c r="A226" s="20"/>
      <c r="B226" s="21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7"/>
      <c r="P226" s="28"/>
    </row>
    <row r="227" spans="1:16" ht="12.75">
      <c r="A227" s="18" t="s">
        <v>345</v>
      </c>
      <c r="B227" s="19" t="s">
        <v>346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34">
        <f>SUM(O228:O232)</f>
        <v>0</v>
      </c>
      <c r="P227" s="34">
        <f>SUM(P228:P232)</f>
        <v>0</v>
      </c>
    </row>
    <row r="228" spans="1:16" ht="12.75">
      <c r="A228" s="20" t="s">
        <v>347</v>
      </c>
      <c r="B228" s="21" t="s">
        <v>348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27">
        <v>0</v>
      </c>
      <c r="P228" s="28">
        <v>0</v>
      </c>
    </row>
    <row r="229" spans="1:16" ht="12.75">
      <c r="A229" s="20" t="s">
        <v>349</v>
      </c>
      <c r="B229" s="21" t="s">
        <v>350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27">
        <v>0</v>
      </c>
      <c r="P229" s="28">
        <v>0</v>
      </c>
    </row>
    <row r="230" spans="1:16" ht="12.75">
      <c r="A230" s="20" t="s">
        <v>351</v>
      </c>
      <c r="B230" s="21" t="s">
        <v>352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7">
        <v>0</v>
      </c>
      <c r="P230" s="28">
        <v>0</v>
      </c>
    </row>
    <row r="231" spans="1:16" ht="12.75">
      <c r="A231" s="20" t="s">
        <v>353</v>
      </c>
      <c r="B231" s="21" t="s">
        <v>354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7">
        <v>0</v>
      </c>
      <c r="P231" s="28">
        <v>0</v>
      </c>
    </row>
    <row r="232" spans="1:16" ht="12.75">
      <c r="A232" s="20" t="s">
        <v>355</v>
      </c>
      <c r="B232" s="21" t="s">
        <v>356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7">
        <v>0</v>
      </c>
      <c r="P232" s="28">
        <v>0</v>
      </c>
    </row>
    <row r="233" spans="1:16" ht="12.75">
      <c r="A233" s="20"/>
      <c r="B233" s="21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7"/>
      <c r="P233" s="28"/>
    </row>
    <row r="234" spans="1:16" ht="12.75">
      <c r="A234" s="18" t="s">
        <v>357</v>
      </c>
      <c r="B234" s="19" t="s">
        <v>358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34">
        <f>O235</f>
        <v>0</v>
      </c>
      <c r="P234" s="34">
        <f>P235</f>
        <v>0</v>
      </c>
    </row>
    <row r="235" spans="1:16" ht="12.75">
      <c r="A235" s="20" t="s">
        <v>359</v>
      </c>
      <c r="B235" s="21" t="s">
        <v>358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27">
        <v>0</v>
      </c>
      <c r="P235" s="28">
        <v>0</v>
      </c>
    </row>
    <row r="236" spans="1:16" ht="12.75">
      <c r="A236" s="20"/>
      <c r="B236" s="21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27"/>
      <c r="P236" s="28"/>
    </row>
    <row r="237" spans="1:16" ht="12.75">
      <c r="A237" s="18" t="s">
        <v>360</v>
      </c>
      <c r="B237" s="19" t="s">
        <v>361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34">
        <f>O238</f>
        <v>0</v>
      </c>
      <c r="P237" s="34">
        <f>P238</f>
        <v>0</v>
      </c>
    </row>
    <row r="238" spans="1:16" ht="12.75">
      <c r="A238" s="20" t="s">
        <v>362</v>
      </c>
      <c r="B238" s="21" t="s">
        <v>361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27">
        <v>0</v>
      </c>
      <c r="P238" s="28">
        <v>0</v>
      </c>
    </row>
    <row r="239" spans="1:16" ht="12.75">
      <c r="A239" s="20"/>
      <c r="B239" s="21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27"/>
      <c r="P239" s="28"/>
    </row>
    <row r="240" spans="1:16" ht="12.75">
      <c r="A240" s="18" t="s">
        <v>363</v>
      </c>
      <c r="B240" s="19" t="s">
        <v>364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34">
        <f>SUM(O241:O248)</f>
        <v>0</v>
      </c>
      <c r="P240" s="34">
        <f>SUM(P241:P248)</f>
        <v>25210209.93</v>
      </c>
    </row>
    <row r="241" spans="1:16" ht="12.75">
      <c r="A241" s="20" t="s">
        <v>365</v>
      </c>
      <c r="B241" s="21" t="s">
        <v>366</v>
      </c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27">
        <v>0</v>
      </c>
      <c r="P241" s="28">
        <v>25210209.93</v>
      </c>
    </row>
    <row r="242" spans="1:16" ht="12.75">
      <c r="A242" s="20" t="s">
        <v>367</v>
      </c>
      <c r="B242" s="21" t="s">
        <v>368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27">
        <v>0</v>
      </c>
      <c r="P242" s="28">
        <v>0</v>
      </c>
    </row>
    <row r="243" spans="1:16" ht="12.75">
      <c r="A243" s="20" t="s">
        <v>369</v>
      </c>
      <c r="B243" s="21" t="s">
        <v>370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7">
        <v>0</v>
      </c>
      <c r="P243" s="28">
        <v>0</v>
      </c>
    </row>
    <row r="244" spans="1:16" ht="12.75">
      <c r="A244" s="20" t="s">
        <v>371</v>
      </c>
      <c r="B244" s="21" t="s">
        <v>372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7">
        <v>0</v>
      </c>
      <c r="P244" s="28">
        <v>0</v>
      </c>
    </row>
    <row r="245" spans="1:16" ht="12.75">
      <c r="A245" s="20" t="s">
        <v>373</v>
      </c>
      <c r="B245" s="21" t="s">
        <v>374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7">
        <v>0</v>
      </c>
      <c r="P245" s="28">
        <v>0</v>
      </c>
    </row>
    <row r="246" spans="1:16" ht="12.75">
      <c r="A246" s="20" t="s">
        <v>375</v>
      </c>
      <c r="B246" s="21" t="s">
        <v>153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7">
        <v>0</v>
      </c>
      <c r="P246" s="28">
        <v>0</v>
      </c>
    </row>
    <row r="247" spans="1:16" ht="12.75">
      <c r="A247" s="20" t="s">
        <v>376</v>
      </c>
      <c r="B247" s="21" t="s">
        <v>377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7">
        <v>0</v>
      </c>
      <c r="P247" s="28">
        <v>0</v>
      </c>
    </row>
    <row r="248" spans="1:16" ht="12.75">
      <c r="A248" s="20" t="s">
        <v>378</v>
      </c>
      <c r="B248" s="21" t="s">
        <v>379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7">
        <v>0</v>
      </c>
      <c r="P248" s="28">
        <v>0</v>
      </c>
    </row>
    <row r="249" spans="1:16" ht="12.75">
      <c r="A249" s="20"/>
      <c r="B249" s="21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7"/>
      <c r="P249" s="28"/>
    </row>
    <row r="250" spans="1:16" ht="12.75">
      <c r="A250" s="20">
        <v>5600</v>
      </c>
      <c r="B250" s="21" t="s">
        <v>395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42">
        <f>O251</f>
        <v>0</v>
      </c>
      <c r="P250" s="42">
        <f>P251</f>
        <v>0</v>
      </c>
    </row>
    <row r="251" spans="1:16" ht="12.75">
      <c r="A251" s="20">
        <v>5610</v>
      </c>
      <c r="B251" s="21" t="s">
        <v>396</v>
      </c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27">
        <v>0</v>
      </c>
      <c r="P251" s="28">
        <v>0</v>
      </c>
    </row>
    <row r="252" spans="1:16" ht="12.75">
      <c r="A252" s="8"/>
      <c r="B252" s="9" t="s">
        <v>382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34">
        <f>O107+O138+O180+O193+O213+O250</f>
        <v>345643044.49000007</v>
      </c>
      <c r="P252" s="34">
        <f>P107+P138+P180+P193+P213+P250</f>
        <v>355961732.90000004</v>
      </c>
    </row>
    <row r="253" spans="1:16" ht="12.75">
      <c r="A253" s="7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7"/>
      <c r="P253" s="28"/>
    </row>
    <row r="254" spans="1:16" ht="12.75">
      <c r="A254" s="20"/>
      <c r="B254" s="19" t="s">
        <v>383</v>
      </c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27"/>
      <c r="P254" s="28"/>
    </row>
    <row r="255" spans="1:16" ht="12.75">
      <c r="A255" s="20" t="s">
        <v>384</v>
      </c>
      <c r="B255" s="21" t="s">
        <v>385</v>
      </c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27">
        <v>0</v>
      </c>
      <c r="P255" s="28">
        <v>0</v>
      </c>
    </row>
    <row r="256" spans="1:16" ht="12.75">
      <c r="A256" s="20" t="s">
        <v>386</v>
      </c>
      <c r="B256" s="21" t="s">
        <v>387</v>
      </c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27">
        <v>101211467.63</v>
      </c>
      <c r="P256" s="28">
        <v>39278354.42</v>
      </c>
    </row>
    <row r="257" spans="1:16" ht="12.75">
      <c r="A257" s="20" t="s">
        <v>388</v>
      </c>
      <c r="B257" s="21" t="s">
        <v>389</v>
      </c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27">
        <v>0</v>
      </c>
      <c r="P257" s="28">
        <v>0</v>
      </c>
    </row>
    <row r="258" spans="1:16" ht="12.75">
      <c r="A258" s="7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27"/>
      <c r="P258" s="28"/>
    </row>
    <row r="259" spans="1:16" ht="12.75">
      <c r="A259" s="8"/>
      <c r="B259" s="9" t="s">
        <v>390</v>
      </c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34">
        <f>SUM(O255:O258)</f>
        <v>101211467.63</v>
      </c>
      <c r="P259" s="34">
        <f>SUM(P255:P258)</f>
        <v>39278354.42</v>
      </c>
    </row>
    <row r="260" spans="1:16" ht="3" customHeight="1">
      <c r="A260" s="11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29"/>
      <c r="P260" s="30"/>
    </row>
    <row r="265" spans="1:16" ht="12.75">
      <c r="A265" s="6"/>
      <c r="B265" s="12"/>
      <c r="C265" s="12"/>
      <c r="D265" s="14"/>
      <c r="E265" s="12"/>
      <c r="F265" s="12"/>
      <c r="H265" s="6"/>
      <c r="I265" s="6"/>
      <c r="J265" s="41"/>
      <c r="K265" s="6"/>
      <c r="L265" s="6"/>
      <c r="N265" s="12"/>
      <c r="O265" s="38"/>
      <c r="P265" s="31"/>
    </row>
    <row r="266" spans="4:15" ht="12.75">
      <c r="D266" s="13" t="s">
        <v>401</v>
      </c>
      <c r="J266" s="13"/>
      <c r="O266" s="32" t="s">
        <v>402</v>
      </c>
    </row>
    <row r="267" spans="4:15" ht="12.75">
      <c r="D267" s="13" t="s">
        <v>403</v>
      </c>
      <c r="J267" s="13"/>
      <c r="O267" s="32" t="s">
        <v>404</v>
      </c>
    </row>
    <row r="268" ht="15">
      <c r="B268" t="s">
        <v>394</v>
      </c>
    </row>
    <row r="272" spans="6:14" ht="12.75">
      <c r="F272" s="53" t="s">
        <v>405</v>
      </c>
      <c r="G272" s="53"/>
      <c r="H272" s="53"/>
      <c r="I272" s="53"/>
      <c r="J272" s="53"/>
      <c r="K272" s="53"/>
      <c r="L272" s="53"/>
      <c r="M272" s="53"/>
      <c r="N272" s="53"/>
    </row>
    <row r="273" spans="6:14" ht="12.75">
      <c r="F273" s="53"/>
      <c r="G273" s="53"/>
      <c r="H273" s="53"/>
      <c r="I273" s="53"/>
      <c r="J273" s="53"/>
      <c r="K273" s="53"/>
      <c r="L273" s="53"/>
      <c r="M273" s="53"/>
      <c r="N273" s="53"/>
    </row>
    <row r="274" spans="6:14" ht="12.75">
      <c r="F274" s="53"/>
      <c r="G274" s="53"/>
      <c r="H274" s="53"/>
      <c r="I274" s="53"/>
      <c r="J274" s="53"/>
      <c r="K274" s="53"/>
      <c r="L274" s="53"/>
      <c r="M274" s="53"/>
      <c r="N274" s="53"/>
    </row>
    <row r="275" spans="6:14" ht="12.75">
      <c r="F275" s="53"/>
      <c r="G275" s="53"/>
      <c r="H275" s="53"/>
      <c r="I275" s="53"/>
      <c r="J275" s="53"/>
      <c r="K275" s="53"/>
      <c r="L275" s="53"/>
      <c r="M275" s="53"/>
      <c r="N275" s="53"/>
    </row>
  </sheetData>
  <sheetProtection/>
  <mergeCells count="4">
    <mergeCell ref="A1:P1"/>
    <mergeCell ref="A2:P2"/>
    <mergeCell ref="A3:P3"/>
    <mergeCell ref="F272:N275"/>
  </mergeCells>
  <printOptions horizontalCentered="1"/>
  <pageMargins left="0.5905511811023623" right="0.4724409448818898" top="0.77" bottom="0.87" header="0.31496062992125984" footer="0.31496062992125984"/>
  <pageSetup firstPageNumber="1" useFirstPageNumber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Olimpia</cp:lastModifiedBy>
  <cp:lastPrinted>2015-03-05T19:39:30Z</cp:lastPrinted>
  <dcterms:created xsi:type="dcterms:W3CDTF">2010-12-03T18:40:30Z</dcterms:created>
  <dcterms:modified xsi:type="dcterms:W3CDTF">2018-01-19T20:04:04Z</dcterms:modified>
  <cp:category/>
  <cp:version/>
  <cp:contentType/>
  <cp:contentStatus/>
</cp:coreProperties>
</file>